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iagrams/data15.xml" ContentType="application/vnd.openxmlformats-officedocument.drawingml.diagramData+xml"/>
  <Override PartName="/xl/diagrams/layout15.xml" ContentType="application/vnd.openxmlformats-officedocument.drawingml.diagramLayout+xml"/>
  <Override PartName="/xl/diagrams/quickStyle15.xml" ContentType="application/vnd.openxmlformats-officedocument.drawingml.diagramStyle+xml"/>
  <Override PartName="/xl/diagrams/colors15.xml" ContentType="application/vnd.openxmlformats-officedocument.drawingml.diagramColors+xml"/>
  <Override PartName="/xl/diagrams/drawing15.xml" ContentType="application/vnd.ms-office.drawingml.diagramDrawing+xml"/>
  <Override PartName="/xl/diagrams/data16.xml" ContentType="application/vnd.openxmlformats-officedocument.drawingml.diagramData+xml"/>
  <Override PartName="/xl/diagrams/layout16.xml" ContentType="application/vnd.openxmlformats-officedocument.drawingml.diagramLayout+xml"/>
  <Override PartName="/xl/diagrams/quickStyle16.xml" ContentType="application/vnd.openxmlformats-officedocument.drawingml.diagramStyle+xml"/>
  <Override PartName="/xl/diagrams/colors16.xml" ContentType="application/vnd.openxmlformats-officedocument.drawingml.diagramColors+xml"/>
  <Override PartName="/xl/diagrams/drawing16.xml" ContentType="application/vnd.ms-office.drawingml.diagramDrawing+xml"/>
  <Override PartName="/xl/diagrams/data17.xml" ContentType="application/vnd.openxmlformats-officedocument.drawingml.diagramData+xml"/>
  <Override PartName="/xl/diagrams/layout17.xml" ContentType="application/vnd.openxmlformats-officedocument.drawingml.diagramLayout+xml"/>
  <Override PartName="/xl/diagrams/quickStyle17.xml" ContentType="application/vnd.openxmlformats-officedocument.drawingml.diagramStyle+xml"/>
  <Override PartName="/xl/diagrams/colors17.xml" ContentType="application/vnd.openxmlformats-officedocument.drawingml.diagramColors+xml"/>
  <Override PartName="/xl/diagrams/drawing17.xml" ContentType="application/vnd.ms-office.drawingml.diagramDrawing+xml"/>
  <Override PartName="/xl/diagrams/data18.xml" ContentType="application/vnd.openxmlformats-officedocument.drawingml.diagramData+xml"/>
  <Override PartName="/xl/diagrams/layout18.xml" ContentType="application/vnd.openxmlformats-officedocument.drawingml.diagramLayout+xml"/>
  <Override PartName="/xl/diagrams/quickStyle18.xml" ContentType="application/vnd.openxmlformats-officedocument.drawingml.diagramStyle+xml"/>
  <Override PartName="/xl/diagrams/colors18.xml" ContentType="application/vnd.openxmlformats-officedocument.drawingml.diagramColors+xml"/>
  <Override PartName="/xl/diagrams/drawing18.xml" ContentType="application/vnd.ms-office.drawingml.diagram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Z:\SERVICES\SC\ECHANGES\FICHES QUANTI GES\Multisectoriel\"/>
    </mc:Choice>
  </mc:AlternateContent>
  <bookViews>
    <workbookView xWindow="1068" yWindow="468" windowWidth="24540" windowHeight="15540" tabRatio="545" activeTab="2"/>
  </bookViews>
  <sheets>
    <sheet name="NOTICE" sheetId="8" r:id="rId1"/>
    <sheet name="1" sheetId="2" r:id="rId2"/>
    <sheet name="2" sheetId="9" r:id="rId3"/>
    <sheet name="3" sheetId="11" r:id="rId4"/>
    <sheet name="4" sheetId="12" r:id="rId5"/>
    <sheet name="5" sheetId="24" r:id="rId6"/>
    <sheet name="6" sheetId="14" r:id="rId7"/>
    <sheet name="7" sheetId="15" r:id="rId8"/>
    <sheet name="8" sheetId="16" r:id="rId9"/>
    <sheet name="ARBRE" sheetId="21" r:id="rId10"/>
    <sheet name="SYNTHESE" sheetId="25" r:id="rId11"/>
    <sheet name="LISTES" sheetId="18" r:id="rId12"/>
  </sheets>
  <definedNames>
    <definedName name="_3.1">ARBRE!$B$52:$L$52</definedName>
    <definedName name="ExempleArbre">ARBRE!$B$230</definedName>
    <definedName name="Mesure_Directe">#REF!</definedName>
    <definedName name="Politique_Publique">#REF!</definedName>
    <definedName name="_xlnm.Print_Area" localSheetId="10">SYNTHESE!$A$3:$AF$116</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H57" i="16" l="1"/>
  <c r="F62" i="15"/>
  <c r="F95" i="15"/>
  <c r="F94" i="15"/>
  <c r="F209" i="21" l="1"/>
  <c r="F210" i="21"/>
  <c r="F211" i="21"/>
  <c r="F212" i="21"/>
  <c r="F215" i="21"/>
  <c r="F216" i="21"/>
  <c r="F217" i="21"/>
  <c r="F219" i="21"/>
  <c r="F220" i="21"/>
  <c r="C220" i="21"/>
  <c r="C219" i="21"/>
  <c r="C209" i="21"/>
  <c r="C210" i="21"/>
  <c r="C211" i="21"/>
  <c r="C212" i="21"/>
  <c r="C213" i="21"/>
  <c r="C214" i="21"/>
  <c r="C215" i="21"/>
  <c r="C216" i="21"/>
  <c r="C217" i="21"/>
  <c r="C218" i="21"/>
  <c r="Q7" i="25"/>
  <c r="H78" i="16"/>
  <c r="G63" i="16"/>
  <c r="H63" i="16"/>
  <c r="I63" i="16"/>
  <c r="G64" i="16"/>
  <c r="H64" i="16"/>
  <c r="I64" i="16"/>
  <c r="G65" i="16"/>
  <c r="H65" i="16"/>
  <c r="I65" i="16"/>
  <c r="G66" i="16"/>
  <c r="H66" i="16"/>
  <c r="I66" i="16"/>
  <c r="G67" i="16"/>
  <c r="H67" i="16"/>
  <c r="I67" i="16"/>
  <c r="I58" i="16"/>
  <c r="H58" i="16"/>
  <c r="G58" i="16"/>
  <c r="G56" i="16"/>
  <c r="G23" i="16"/>
  <c r="H23" i="16"/>
  <c r="I23" i="16"/>
  <c r="G24" i="16"/>
  <c r="H24" i="16"/>
  <c r="I24" i="16"/>
  <c r="G25" i="16"/>
  <c r="H25" i="16"/>
  <c r="I25" i="16"/>
  <c r="G26" i="16"/>
  <c r="H26" i="16"/>
  <c r="I26" i="16"/>
  <c r="I19" i="16" l="1"/>
  <c r="I20" i="16"/>
  <c r="H21" i="16"/>
  <c r="I21" i="16"/>
  <c r="H22" i="16"/>
  <c r="I22" i="16"/>
  <c r="H27" i="16"/>
  <c r="I27" i="16"/>
  <c r="G21" i="16"/>
  <c r="G22" i="16"/>
  <c r="G27" i="16"/>
  <c r="F78" i="15"/>
  <c r="F69" i="15" l="1"/>
  <c r="F72" i="15"/>
  <c r="F64" i="15"/>
  <c r="F75" i="15"/>
  <c r="F66" i="15"/>
  <c r="I221" i="21"/>
  <c r="H222" i="21"/>
  <c r="H221" i="21"/>
  <c r="I223" i="21" s="1"/>
  <c r="G13" i="16" l="1"/>
  <c r="L168" i="21" l="1"/>
  <c r="Z7" i="25"/>
  <c r="H254" i="16"/>
  <c r="J223" i="16" s="1"/>
  <c r="H287" i="16"/>
  <c r="J256" i="16" s="1"/>
  <c r="H320" i="16"/>
  <c r="J289" i="16" s="1"/>
  <c r="H353" i="16"/>
  <c r="J322" i="16" s="1"/>
  <c r="H122" i="16"/>
  <c r="J91" i="16" s="1"/>
  <c r="H155" i="16"/>
  <c r="J124" i="16" s="1"/>
  <c r="H188" i="16"/>
  <c r="J157" i="16" s="1"/>
  <c r="H221" i="16"/>
  <c r="J190" i="16" s="1"/>
  <c r="B4" i="25"/>
  <c r="H21" i="25"/>
  <c r="I353" i="16"/>
  <c r="I351" i="16"/>
  <c r="I350" i="16"/>
  <c r="I320" i="16"/>
  <c r="I318" i="16"/>
  <c r="I317" i="16"/>
  <c r="I287" i="16"/>
  <c r="I285" i="16"/>
  <c r="I284" i="16"/>
  <c r="I254" i="16"/>
  <c r="I252" i="16"/>
  <c r="I251" i="16"/>
  <c r="I221" i="16"/>
  <c r="I219" i="16"/>
  <c r="I218" i="16"/>
  <c r="I188" i="16"/>
  <c r="I186" i="16"/>
  <c r="I185" i="16"/>
  <c r="I155" i="16"/>
  <c r="I153" i="16"/>
  <c r="I152" i="16"/>
  <c r="I341" i="16"/>
  <c r="H341" i="16"/>
  <c r="G341" i="16"/>
  <c r="I340" i="16"/>
  <c r="H340" i="16"/>
  <c r="G340" i="16"/>
  <c r="I339" i="16"/>
  <c r="H339" i="16"/>
  <c r="G339" i="16"/>
  <c r="I338" i="16"/>
  <c r="H338" i="16"/>
  <c r="G338" i="16"/>
  <c r="I335" i="16"/>
  <c r="H335" i="16"/>
  <c r="G335" i="16"/>
  <c r="I334" i="16"/>
  <c r="H334" i="16"/>
  <c r="G334" i="16"/>
  <c r="I333" i="16"/>
  <c r="H333" i="16"/>
  <c r="G333" i="16"/>
  <c r="I332" i="16"/>
  <c r="H332" i="16"/>
  <c r="G332" i="16"/>
  <c r="I329" i="16"/>
  <c r="H329" i="16"/>
  <c r="G329" i="16"/>
  <c r="I328" i="16"/>
  <c r="H328" i="16"/>
  <c r="G328" i="16"/>
  <c r="I327" i="16"/>
  <c r="H327" i="16"/>
  <c r="G327" i="16"/>
  <c r="I326" i="16"/>
  <c r="H326" i="16"/>
  <c r="G326" i="16"/>
  <c r="I325" i="16"/>
  <c r="H325" i="16"/>
  <c r="G325" i="16"/>
  <c r="I308" i="16"/>
  <c r="H308" i="16"/>
  <c r="G308" i="16"/>
  <c r="I307" i="16"/>
  <c r="H307" i="16"/>
  <c r="G307" i="16"/>
  <c r="I306" i="16"/>
  <c r="H306" i="16"/>
  <c r="G306" i="16"/>
  <c r="I305" i="16"/>
  <c r="H305" i="16"/>
  <c r="G305" i="16"/>
  <c r="I302" i="16"/>
  <c r="H302" i="16"/>
  <c r="G302" i="16"/>
  <c r="I301" i="16"/>
  <c r="H301" i="16"/>
  <c r="G301" i="16"/>
  <c r="I300" i="16"/>
  <c r="H300" i="16"/>
  <c r="G300" i="16"/>
  <c r="I299" i="16"/>
  <c r="H299" i="16"/>
  <c r="G299" i="16"/>
  <c r="I296" i="16"/>
  <c r="H296" i="16"/>
  <c r="G296" i="16"/>
  <c r="I295" i="16"/>
  <c r="H295" i="16"/>
  <c r="G295" i="16"/>
  <c r="I294" i="16"/>
  <c r="H294" i="16"/>
  <c r="G294" i="16"/>
  <c r="I293" i="16"/>
  <c r="H293" i="16"/>
  <c r="G293" i="16"/>
  <c r="I292" i="16"/>
  <c r="H292" i="16"/>
  <c r="G292" i="16"/>
  <c r="I275" i="16"/>
  <c r="H275" i="16"/>
  <c r="G275" i="16"/>
  <c r="I274" i="16"/>
  <c r="H274" i="16"/>
  <c r="G274" i="16"/>
  <c r="I273" i="16"/>
  <c r="H273" i="16"/>
  <c r="G273" i="16"/>
  <c r="I272" i="16"/>
  <c r="H272" i="16"/>
  <c r="G272" i="16"/>
  <c r="I269" i="16"/>
  <c r="H269" i="16"/>
  <c r="G269" i="16"/>
  <c r="I268" i="16"/>
  <c r="H268" i="16"/>
  <c r="G268" i="16"/>
  <c r="I267" i="16"/>
  <c r="H267" i="16"/>
  <c r="G267" i="16"/>
  <c r="I266" i="16"/>
  <c r="H266" i="16"/>
  <c r="G266" i="16"/>
  <c r="I263" i="16"/>
  <c r="H263" i="16"/>
  <c r="G263" i="16"/>
  <c r="I262" i="16"/>
  <c r="H262" i="16"/>
  <c r="G262" i="16"/>
  <c r="I261" i="16"/>
  <c r="H261" i="16"/>
  <c r="G261" i="16"/>
  <c r="I260" i="16"/>
  <c r="H260" i="16"/>
  <c r="G260" i="16"/>
  <c r="I259" i="16"/>
  <c r="H259" i="16"/>
  <c r="G259" i="16"/>
  <c r="I242" i="16"/>
  <c r="H242" i="16"/>
  <c r="G242" i="16"/>
  <c r="I241" i="16"/>
  <c r="H241" i="16"/>
  <c r="G241" i="16"/>
  <c r="I240" i="16"/>
  <c r="H240" i="16"/>
  <c r="G240" i="16"/>
  <c r="I239" i="16"/>
  <c r="H239" i="16"/>
  <c r="G239" i="16"/>
  <c r="I236" i="16"/>
  <c r="H236" i="16"/>
  <c r="G236" i="16"/>
  <c r="I235" i="16"/>
  <c r="H235" i="16"/>
  <c r="G235" i="16"/>
  <c r="I234" i="16"/>
  <c r="H234" i="16"/>
  <c r="G234" i="16"/>
  <c r="I233" i="16"/>
  <c r="H233" i="16"/>
  <c r="G233" i="16"/>
  <c r="I230" i="16"/>
  <c r="H230" i="16"/>
  <c r="G230" i="16"/>
  <c r="I229" i="16"/>
  <c r="H229" i="16"/>
  <c r="G229" i="16"/>
  <c r="I228" i="16"/>
  <c r="H228" i="16"/>
  <c r="G228" i="16"/>
  <c r="I227" i="16"/>
  <c r="H227" i="16"/>
  <c r="G227" i="16"/>
  <c r="I226" i="16"/>
  <c r="H226" i="16"/>
  <c r="G226" i="16"/>
  <c r="I209" i="16"/>
  <c r="H209" i="16"/>
  <c r="G209" i="16"/>
  <c r="I208" i="16"/>
  <c r="H208" i="16"/>
  <c r="G208" i="16"/>
  <c r="I207" i="16"/>
  <c r="H207" i="16"/>
  <c r="G207" i="16"/>
  <c r="I206" i="16"/>
  <c r="H206" i="16"/>
  <c r="G206" i="16"/>
  <c r="I203" i="16"/>
  <c r="H203" i="16"/>
  <c r="G203" i="16"/>
  <c r="I202" i="16"/>
  <c r="H202" i="16"/>
  <c r="G202" i="16"/>
  <c r="I201" i="16"/>
  <c r="H201" i="16"/>
  <c r="G201" i="16"/>
  <c r="I200" i="16"/>
  <c r="H200" i="16"/>
  <c r="G200" i="16"/>
  <c r="I197" i="16"/>
  <c r="H197" i="16"/>
  <c r="G197" i="16"/>
  <c r="I196" i="16"/>
  <c r="H196" i="16"/>
  <c r="G196" i="16"/>
  <c r="I195" i="16"/>
  <c r="H195" i="16"/>
  <c r="G195" i="16"/>
  <c r="I194" i="16"/>
  <c r="H194" i="16"/>
  <c r="G194" i="16"/>
  <c r="I193" i="16"/>
  <c r="H193" i="16"/>
  <c r="G193" i="16"/>
  <c r="I176" i="16"/>
  <c r="H176" i="16"/>
  <c r="G176" i="16"/>
  <c r="I175" i="16"/>
  <c r="H175" i="16"/>
  <c r="G175" i="16"/>
  <c r="I174" i="16"/>
  <c r="H174" i="16"/>
  <c r="G174" i="16"/>
  <c r="I173" i="16"/>
  <c r="H173" i="16"/>
  <c r="G173" i="16"/>
  <c r="I170" i="16"/>
  <c r="H170" i="16"/>
  <c r="G170" i="16"/>
  <c r="I169" i="16"/>
  <c r="H169" i="16"/>
  <c r="G169" i="16"/>
  <c r="I168" i="16"/>
  <c r="H168" i="16"/>
  <c r="G168" i="16"/>
  <c r="I167" i="16"/>
  <c r="H167" i="16"/>
  <c r="G167" i="16"/>
  <c r="I164" i="16"/>
  <c r="H164" i="16"/>
  <c r="G164" i="16"/>
  <c r="I163" i="16"/>
  <c r="H163" i="16"/>
  <c r="G163" i="16"/>
  <c r="I162" i="16"/>
  <c r="H162" i="16"/>
  <c r="G162" i="16"/>
  <c r="I161" i="16"/>
  <c r="H161" i="16"/>
  <c r="G161" i="16"/>
  <c r="I160" i="16"/>
  <c r="H160" i="16"/>
  <c r="G160" i="16"/>
  <c r="I143" i="16"/>
  <c r="H143" i="16"/>
  <c r="G143" i="16"/>
  <c r="I142" i="16"/>
  <c r="H142" i="16"/>
  <c r="G142" i="16"/>
  <c r="I141" i="16"/>
  <c r="H141" i="16"/>
  <c r="G141" i="16"/>
  <c r="I140" i="16"/>
  <c r="H140" i="16"/>
  <c r="G140" i="16"/>
  <c r="I137" i="16"/>
  <c r="H137" i="16"/>
  <c r="G137" i="16"/>
  <c r="I136" i="16"/>
  <c r="H136" i="16"/>
  <c r="G136" i="16"/>
  <c r="I135" i="16"/>
  <c r="H135" i="16"/>
  <c r="G135" i="16"/>
  <c r="I134" i="16"/>
  <c r="H134" i="16"/>
  <c r="G134" i="16"/>
  <c r="I131" i="16"/>
  <c r="H131" i="16"/>
  <c r="G131" i="16"/>
  <c r="I130" i="16"/>
  <c r="H130" i="16"/>
  <c r="G130" i="16"/>
  <c r="I129" i="16"/>
  <c r="H129" i="16"/>
  <c r="G129" i="16"/>
  <c r="I128" i="16"/>
  <c r="H128" i="16"/>
  <c r="G128" i="16"/>
  <c r="I127" i="16"/>
  <c r="H127" i="16"/>
  <c r="G127" i="16"/>
  <c r="I122" i="16"/>
  <c r="I120" i="16"/>
  <c r="I119" i="16"/>
  <c r="I110" i="16"/>
  <c r="H110" i="16"/>
  <c r="G110" i="16"/>
  <c r="I109" i="16"/>
  <c r="H109" i="16"/>
  <c r="G109" i="16"/>
  <c r="I108" i="16"/>
  <c r="H108" i="16"/>
  <c r="G108" i="16"/>
  <c r="I107" i="16"/>
  <c r="H107" i="16"/>
  <c r="G107" i="16"/>
  <c r="I104" i="16"/>
  <c r="H104" i="16"/>
  <c r="G104" i="16"/>
  <c r="I103" i="16"/>
  <c r="H103" i="16"/>
  <c r="G103" i="16"/>
  <c r="I102" i="16"/>
  <c r="H102" i="16"/>
  <c r="G102" i="16"/>
  <c r="I101" i="16"/>
  <c r="H101" i="16"/>
  <c r="G101" i="16"/>
  <c r="I98" i="16"/>
  <c r="H98" i="16"/>
  <c r="G98" i="16"/>
  <c r="I97" i="16"/>
  <c r="H97" i="16"/>
  <c r="G97" i="16"/>
  <c r="I96" i="16"/>
  <c r="H96" i="16"/>
  <c r="G96" i="16"/>
  <c r="I95" i="16"/>
  <c r="H95" i="16"/>
  <c r="G95" i="16"/>
  <c r="I94" i="16"/>
  <c r="H94" i="16"/>
  <c r="G94" i="16"/>
  <c r="I89" i="16"/>
  <c r="I87" i="16"/>
  <c r="I86" i="16"/>
  <c r="I72" i="16"/>
  <c r="H72" i="16"/>
  <c r="G72" i="16"/>
  <c r="I69" i="16"/>
  <c r="H69" i="16"/>
  <c r="G69" i="16"/>
  <c r="I68" i="16"/>
  <c r="H68" i="16"/>
  <c r="G68" i="16"/>
  <c r="I62" i="16"/>
  <c r="H62" i="16"/>
  <c r="G62" i="16"/>
  <c r="I61" i="16"/>
  <c r="H61" i="16"/>
  <c r="G61" i="16"/>
  <c r="I56" i="16"/>
  <c r="H56" i="16"/>
  <c r="I55" i="16"/>
  <c r="H55" i="16"/>
  <c r="G55" i="16"/>
  <c r="I54" i="16"/>
  <c r="H54" i="16"/>
  <c r="G54" i="16"/>
  <c r="I53" i="16"/>
  <c r="H53" i="16"/>
  <c r="G53" i="16"/>
  <c r="I31" i="16"/>
  <c r="H31" i="16"/>
  <c r="G31" i="16"/>
  <c r="AC61" i="25"/>
  <c r="D19" i="25"/>
  <c r="D20" i="25"/>
  <c r="D18" i="25"/>
  <c r="AC85" i="25"/>
  <c r="K111" i="15"/>
  <c r="K110" i="15"/>
  <c r="K109" i="15"/>
  <c r="M109" i="15"/>
  <c r="K12" i="24"/>
  <c r="AC83" i="25"/>
  <c r="AC81" i="25"/>
  <c r="K11" i="24"/>
  <c r="K113" i="15"/>
  <c r="K114" i="15"/>
  <c r="K115" i="15"/>
  <c r="M113" i="15"/>
  <c r="AB61" i="25"/>
  <c r="P61" i="25"/>
  <c r="C208" i="21"/>
  <c r="AC86" i="25"/>
  <c r="AC80" i="25"/>
  <c r="AC79" i="25"/>
  <c r="M9" i="16"/>
  <c r="I48" i="16"/>
  <c r="I46" i="16"/>
  <c r="I45" i="16"/>
  <c r="I357" i="16"/>
  <c r="M322" i="16"/>
  <c r="M289" i="16"/>
  <c r="M256" i="16"/>
  <c r="M223" i="16"/>
  <c r="M190" i="16"/>
  <c r="M157" i="16"/>
  <c r="M124" i="16"/>
  <c r="M91" i="16"/>
  <c r="M50" i="16"/>
  <c r="I76" i="25"/>
  <c r="AB76" i="25"/>
  <c r="S76" i="25"/>
  <c r="D70" i="25"/>
  <c r="L61" i="25"/>
  <c r="L60" i="25"/>
  <c r="L57" i="25"/>
  <c r="L58" i="25"/>
  <c r="L59" i="25"/>
  <c r="L56" i="25"/>
  <c r="O25" i="25"/>
  <c r="I25" i="25"/>
  <c r="C25" i="25"/>
  <c r="W13" i="25"/>
  <c r="J22" i="25"/>
  <c r="I16" i="25"/>
  <c r="D13" i="25"/>
  <c r="G20" i="16"/>
  <c r="H20" i="16"/>
  <c r="G28" i="16"/>
  <c r="H28" i="16"/>
  <c r="I28" i="16"/>
  <c r="G14" i="16"/>
  <c r="H14" i="16"/>
  <c r="I14" i="16"/>
  <c r="H38" i="16" s="1"/>
  <c r="G15" i="16"/>
  <c r="H15" i="16"/>
  <c r="I15" i="16"/>
  <c r="G16" i="16"/>
  <c r="H16" i="16"/>
  <c r="I16" i="16"/>
  <c r="H19" i="16"/>
  <c r="G19" i="16"/>
  <c r="I13" i="16"/>
  <c r="H13" i="16"/>
  <c r="H76" i="16" l="1"/>
  <c r="H40" i="16"/>
  <c r="H83" i="16"/>
  <c r="H79" i="16"/>
  <c r="H82" i="16"/>
  <c r="H81" i="16"/>
  <c r="H80" i="16"/>
  <c r="H41" i="16"/>
  <c r="H39" i="16"/>
  <c r="H77" i="16"/>
  <c r="H75" i="16"/>
  <c r="H84" i="16"/>
  <c r="Z83" i="25"/>
  <c r="Z85" i="25"/>
  <c r="H34" i="16"/>
  <c r="H37" i="16"/>
  <c r="H35" i="16"/>
  <c r="H42" i="16"/>
  <c r="H36" i="16"/>
  <c r="H43" i="16"/>
  <c r="I222" i="21"/>
  <c r="H45" i="16" l="1"/>
  <c r="H48" i="16" s="1"/>
  <c r="H87" i="16"/>
  <c r="H89" i="16" s="1"/>
  <c r="J50" i="16" s="1"/>
  <c r="Z80" i="25" s="1"/>
  <c r="H357" i="16" l="1"/>
  <c r="Z86" i="25" s="1"/>
  <c r="Z79" i="25"/>
  <c r="Z81" i="25" s="1"/>
  <c r="J9" i="16"/>
</calcChain>
</file>

<file path=xl/comments1.xml><?xml version="1.0" encoding="utf-8"?>
<comments xmlns="http://schemas.openxmlformats.org/spreadsheetml/2006/main">
  <authors>
    <author>Rémi Escola</author>
  </authors>
  <commentList>
    <comment ref="H5" authorId="0" shapeId="0">
      <text>
        <r>
          <rPr>
            <b/>
            <sz val="10"/>
            <color indexed="63"/>
            <rFont val="Calibri"/>
            <family val="2"/>
            <scheme val="minor"/>
          </rPr>
          <t xml:space="preserve">Choisir dans la liste déroulante : </t>
        </r>
        <r>
          <rPr>
            <b/>
            <sz val="9"/>
            <color indexed="63"/>
            <rFont val="Calibri"/>
            <family val="2"/>
            <scheme val="minor"/>
          </rPr>
          <t xml:space="preserve">
   </t>
        </r>
        <r>
          <rPr>
            <sz val="9"/>
            <color indexed="63"/>
            <rFont val="Calibri"/>
            <family val="2"/>
            <scheme val="minor"/>
          </rPr>
          <t xml:space="preserve">"EX-ANTE" - la mise en œuvre de l’action n’est pas commencée
   "MI-PARCOURS" - la mise en œuvre de l’action est en cours
   "EX-POST" - la mise en œuvre de l’action est terminée ou intégrée aux pratiques depuis une durée suffisante pour que ses conséquences soient stabilisées </t>
        </r>
        <r>
          <rPr>
            <b/>
            <sz val="9"/>
            <color indexed="63"/>
            <rFont val="Calibri"/>
            <family val="2"/>
            <scheme val="minor"/>
          </rPr>
          <t xml:space="preserve">
     </t>
        </r>
        <r>
          <rPr>
            <b/>
            <i/>
            <sz val="10"/>
            <color indexed="63"/>
            <rFont val="Calibri"/>
            <family val="2"/>
            <scheme val="minor"/>
          </rPr>
          <t xml:space="preserve">   --&gt; Plus d'infos : 3.1 p21</t>
        </r>
      </text>
    </comment>
    <comment ref="H7" authorId="0" shapeId="0">
      <text>
        <r>
          <rPr>
            <b/>
            <sz val="10"/>
            <color indexed="63"/>
            <rFont val="Calibri"/>
            <family val="2"/>
            <scheme val="minor"/>
          </rPr>
          <t xml:space="preserve">Choisir dans la liste déroulante
   </t>
        </r>
        <r>
          <rPr>
            <b/>
            <i/>
            <sz val="10"/>
            <color indexed="63"/>
            <rFont val="Calibri"/>
            <family val="2"/>
            <scheme val="minor"/>
          </rPr>
          <t>--&gt; plus d'infos : 3.1 p21</t>
        </r>
      </text>
    </comment>
    <comment ref="H9" authorId="0" shapeId="0">
      <text>
        <r>
          <rPr>
            <b/>
            <sz val="10"/>
            <color indexed="63"/>
            <rFont val="Calibri"/>
            <family val="2"/>
            <scheme val="minor"/>
          </rPr>
          <t xml:space="preserve">Choisir dans la liste déroulante : </t>
        </r>
        <r>
          <rPr>
            <sz val="9"/>
            <color indexed="63"/>
            <rFont val="Calibri"/>
            <family val="2"/>
            <scheme val="minor"/>
          </rPr>
          <t xml:space="preserve">
   "SIMPLIFIÉ" : </t>
        </r>
        <r>
          <rPr>
            <u/>
            <sz val="9"/>
            <color indexed="63"/>
            <rFont val="Calibri"/>
            <family val="2"/>
            <scheme val="minor"/>
          </rPr>
          <t>indice de confiance : faible</t>
        </r>
        <r>
          <rPr>
            <sz val="9"/>
            <color indexed="63"/>
            <rFont val="Calibri"/>
            <family val="2"/>
            <scheme val="minor"/>
          </rPr>
          <t xml:space="preserve"> - Objectifs peu exigeants (ex : « avoir une première idée du potentiel d’une action »)
   "INTERMEDIAIRE" : </t>
        </r>
        <r>
          <rPr>
            <u/>
            <sz val="9"/>
            <color indexed="63"/>
            <rFont val="Calibri"/>
            <family val="2"/>
            <scheme val="minor"/>
          </rPr>
          <t>indice de confiance : correct</t>
        </r>
        <r>
          <rPr>
            <sz val="9"/>
            <color indexed="63"/>
            <rFont val="Calibri"/>
            <family val="2"/>
            <scheme val="minor"/>
          </rPr>
          <t xml:space="preserve"> - Objectifs assez exigeants (ex : « choisir entre différentes actions »)
   "APPROFONDI" : </t>
        </r>
        <r>
          <rPr>
            <u/>
            <sz val="9"/>
            <color indexed="63"/>
            <rFont val="Calibri"/>
            <family val="2"/>
            <scheme val="minor"/>
          </rPr>
          <t>indice de confiance : optimal</t>
        </r>
        <r>
          <rPr>
            <sz val="9"/>
            <color indexed="63"/>
            <rFont val="Calibri"/>
            <family val="2"/>
            <scheme val="minor"/>
          </rPr>
          <t xml:space="preserve"> - Objectifs très exigeants (ex : « communiquer sur l’efficacité d’une action »)
</t>
        </r>
        <r>
          <rPr>
            <b/>
            <sz val="10"/>
            <color indexed="63"/>
            <rFont val="Calibri (Corps)"/>
          </rPr>
          <t xml:space="preserve">        --&gt; </t>
        </r>
        <r>
          <rPr>
            <b/>
            <i/>
            <sz val="9"/>
            <color indexed="63"/>
            <rFont val="Calibri (Corps)"/>
          </rPr>
          <t>Plus d'infos :  3.1 p22</t>
        </r>
      </text>
    </comment>
  </commentList>
</comments>
</file>

<file path=xl/comments2.xml><?xml version="1.0" encoding="utf-8"?>
<comments xmlns="http://schemas.openxmlformats.org/spreadsheetml/2006/main">
  <authors>
    <author>Rémi Escola</author>
    <author>Rémi E</author>
  </authors>
  <commentList>
    <comment ref="H5" authorId="0" shapeId="0">
      <text>
        <r>
          <rPr>
            <b/>
            <sz val="10"/>
            <color indexed="63"/>
            <rFont val="Calibri"/>
            <family val="2"/>
            <scheme val="minor"/>
          </rPr>
          <t>Texte libre :</t>
        </r>
        <r>
          <rPr>
            <sz val="10"/>
            <color indexed="63"/>
            <rFont val="Calibri"/>
            <family val="2"/>
            <scheme val="minor"/>
          </rPr>
          <t xml:space="preserve"> quelle est l’organisation porteuse de l’action ?</t>
        </r>
        <r>
          <rPr>
            <b/>
            <sz val="10"/>
            <color indexed="63"/>
            <rFont val="Calibri"/>
            <family val="2"/>
            <scheme val="minor"/>
          </rPr>
          <t xml:space="preserve"> </t>
        </r>
      </text>
    </comment>
    <comment ref="H7" authorId="0" shapeId="0">
      <text>
        <r>
          <rPr>
            <b/>
            <sz val="10"/>
            <color indexed="63"/>
            <rFont val="Calibri"/>
            <family val="2"/>
            <scheme val="minor"/>
          </rPr>
          <t>Texte libre :</t>
        </r>
        <r>
          <rPr>
            <sz val="10"/>
            <color indexed="63"/>
            <rFont val="Calibri"/>
            <family val="2"/>
            <scheme val="minor"/>
          </rPr>
          <t xml:space="preserve"> quel est le nom de l'action ?</t>
        </r>
      </text>
    </comment>
    <comment ref="H9" authorId="0" shapeId="0">
      <text>
        <r>
          <rPr>
            <b/>
            <sz val="10"/>
            <color indexed="63"/>
            <rFont val="Calibri"/>
            <family val="2"/>
            <scheme val="minor"/>
          </rPr>
          <t>Choisir dans la liste déroulante :</t>
        </r>
        <r>
          <rPr>
            <b/>
            <sz val="9"/>
            <color indexed="63"/>
            <rFont val="Calibri"/>
            <family val="2"/>
            <scheme val="minor"/>
          </rPr>
          <t xml:space="preserve">
 </t>
        </r>
        <r>
          <rPr>
            <sz val="9"/>
            <color indexed="63"/>
            <rFont val="Calibri"/>
            <family val="2"/>
            <scheme val="minor"/>
          </rPr>
          <t xml:space="preserve">  "EN REFLEXION" - Action définie dans ses grandes orientations mais incomplètement caractérisée 
   "PLANIFIEE" - Action définie et suffisamment caractérisée pour son bon déploiement 
   "EN COURS DE DEPLOIEMENT" - Action initiée dans les faits mais dont la mise en œuvre n’est pas terminée 
   "INTEGREE" - Action mise en œuvre et désormais intégrée de façon stable aux pratiques  
   "TERMINEE" - Action à durée limitée et dont la période de mise en œuvre est terminée
    </t>
        </r>
        <r>
          <rPr>
            <b/>
            <sz val="10"/>
            <color indexed="63"/>
            <rFont val="Calibri"/>
            <family val="2"/>
            <scheme val="minor"/>
          </rPr>
          <t xml:space="preserve"> --&gt; Plus d'infos : 3.2 p27</t>
        </r>
      </text>
    </comment>
    <comment ref="H11" authorId="0" shapeId="0">
      <text>
        <r>
          <rPr>
            <b/>
            <sz val="10"/>
            <color indexed="63"/>
            <rFont val="Calibri"/>
            <family val="2"/>
            <scheme val="minor"/>
          </rPr>
          <t>Choisir dans la liste déroulante :</t>
        </r>
        <r>
          <rPr>
            <b/>
            <sz val="9"/>
            <color indexed="63"/>
            <rFont val="Calibri"/>
            <family val="2"/>
            <scheme val="minor"/>
          </rPr>
          <t xml:space="preserve">
   </t>
        </r>
        <r>
          <rPr>
            <sz val="9"/>
            <color indexed="63"/>
            <rFont val="Calibri"/>
            <family val="2"/>
            <scheme val="minor"/>
          </rPr>
          <t xml:space="preserve">"DIRECT" - Action visant en premier lieu des émissions directes du BEGES de l'organisation porteuse de l’action
   "INDIRECT" - Action visant en premier lieu des émissions indirectes du BEGES de l’organisation du porteur ou des émissions n’apparaissant pas dans ce BEGES
</t>
        </r>
        <r>
          <rPr>
            <b/>
            <sz val="9"/>
            <color indexed="63"/>
            <rFont val="Calibri"/>
            <family val="2"/>
            <scheme val="minor"/>
          </rPr>
          <t xml:space="preserve">    </t>
        </r>
        <r>
          <rPr>
            <b/>
            <sz val="10"/>
            <color indexed="63"/>
            <rFont val="Calibri"/>
            <family val="2"/>
            <scheme val="minor"/>
          </rPr>
          <t xml:space="preserve">  </t>
        </r>
        <r>
          <rPr>
            <b/>
            <i/>
            <sz val="10"/>
            <color indexed="63"/>
            <rFont val="Calibri"/>
            <family val="2"/>
            <scheme val="minor"/>
          </rPr>
          <t>--&gt; Plus d'infos : 3.2 p.27</t>
        </r>
      </text>
    </comment>
    <comment ref="H13" authorId="0" shapeId="0">
      <text>
        <r>
          <rPr>
            <b/>
            <sz val="10"/>
            <color indexed="63"/>
            <rFont val="Calibri"/>
            <family val="2"/>
            <scheme val="minor"/>
          </rPr>
          <t xml:space="preserve">Choisir dans la liste déroulante. 
    </t>
        </r>
        <r>
          <rPr>
            <b/>
            <i/>
            <sz val="10"/>
            <color indexed="63"/>
            <rFont val="Calibri"/>
            <family val="2"/>
            <scheme val="minor"/>
          </rPr>
          <t xml:space="preserve"> --&gt; Plus d'infos : 3.2 p28</t>
        </r>
      </text>
    </comment>
    <comment ref="H15" authorId="0" shapeId="0">
      <text>
        <r>
          <rPr>
            <b/>
            <sz val="10"/>
            <color indexed="63"/>
            <rFont val="Calibri"/>
            <family val="2"/>
            <scheme val="minor"/>
          </rPr>
          <t xml:space="preserve">Texte libre : </t>
        </r>
        <r>
          <rPr>
            <sz val="10"/>
            <color indexed="63"/>
            <rFont val="Calibri"/>
            <family val="2"/>
            <scheme val="minor"/>
          </rPr>
          <t>s</t>
        </r>
        <r>
          <rPr>
            <sz val="9"/>
            <color indexed="63"/>
            <rFont val="Calibri"/>
            <family val="2"/>
            <scheme val="minor"/>
          </rPr>
          <t xml:space="preserve">ite, installation et/ou territoire auquel s’applique l’action ? </t>
        </r>
      </text>
    </comment>
    <comment ref="H17" authorId="0" shapeId="0">
      <text>
        <r>
          <rPr>
            <b/>
            <sz val="10"/>
            <color indexed="63"/>
            <rFont val="Calibri"/>
            <family val="2"/>
            <scheme val="minor"/>
          </rPr>
          <t xml:space="preserve">Texte libre : </t>
        </r>
        <r>
          <rPr>
            <sz val="10"/>
            <color indexed="63"/>
            <rFont val="Calibri"/>
            <family val="2"/>
            <scheme val="minor"/>
          </rPr>
          <t>d</t>
        </r>
        <r>
          <rPr>
            <sz val="9"/>
            <color indexed="63"/>
            <rFont val="Calibri"/>
            <family val="2"/>
            <scheme val="minor"/>
          </rPr>
          <t>écrire brièvement l’action</t>
        </r>
      </text>
    </comment>
    <comment ref="H19" authorId="0" shapeId="0">
      <text>
        <r>
          <rPr>
            <b/>
            <sz val="10"/>
            <color indexed="63"/>
            <rFont val="Calibri"/>
            <family val="2"/>
            <scheme val="minor"/>
          </rPr>
          <t xml:space="preserve">Texte libre </t>
        </r>
        <r>
          <rPr>
            <sz val="10"/>
            <color indexed="63"/>
            <rFont val="Calibri"/>
            <family val="2"/>
            <scheme val="minor"/>
          </rPr>
          <t xml:space="preserve">: quel est le principal objectif de l’action ? </t>
        </r>
      </text>
    </comment>
    <comment ref="H21" authorId="1" shapeId="0">
      <text>
        <r>
          <rPr>
            <b/>
            <sz val="10"/>
            <color indexed="81"/>
            <rFont val="Calibri"/>
            <family val="2"/>
            <scheme val="minor"/>
          </rPr>
          <t>Texte libre :</t>
        </r>
        <r>
          <rPr>
            <sz val="10"/>
            <color indexed="81"/>
            <rFont val="Calibri"/>
            <family val="2"/>
            <scheme val="minor"/>
          </rPr>
          <t xml:space="preserve"> quels sont les principaux puits et sources visés par l’action ?</t>
        </r>
      </text>
    </comment>
    <comment ref="H24" authorId="0" shapeId="0">
      <text>
        <r>
          <rPr>
            <b/>
            <sz val="10"/>
            <color indexed="63"/>
            <rFont val="Calibri"/>
            <family val="2"/>
            <scheme val="minor"/>
          </rPr>
          <t xml:space="preserve">Choisir dans la liste déroulante. 
Ajouter des lignes au besoin. </t>
        </r>
      </text>
    </comment>
    <comment ref="H28" authorId="0" shapeId="0">
      <text>
        <r>
          <rPr>
            <b/>
            <sz val="10"/>
            <color indexed="63"/>
            <rFont val="Calibri"/>
            <family val="2"/>
            <scheme val="minor"/>
          </rPr>
          <t xml:space="preserve">Choisir dans la liste déroulante. 
Ajouter des lignes au besoin. </t>
        </r>
      </text>
    </comment>
    <comment ref="H32" authorId="0" shapeId="0">
      <text>
        <r>
          <rPr>
            <b/>
            <sz val="9"/>
            <color indexed="63"/>
            <rFont val="Calibri"/>
            <family val="2"/>
            <scheme val="minor"/>
          </rPr>
          <t xml:space="preserve">Texte libre : </t>
        </r>
        <r>
          <rPr>
            <sz val="9"/>
            <color indexed="63"/>
            <rFont val="Calibri"/>
            <family val="2"/>
            <scheme val="minor"/>
          </rPr>
          <t>décrire tout élément jugé pertinent décrivant le contexte de la mise en place de l’action.</t>
        </r>
        <r>
          <rPr>
            <b/>
            <sz val="9"/>
            <color indexed="63"/>
            <rFont val="Calibri"/>
            <family val="2"/>
            <scheme val="minor"/>
          </rPr>
          <t xml:space="preserve"> </t>
        </r>
      </text>
    </comment>
    <comment ref="H34" authorId="0" shapeId="0">
      <text>
        <r>
          <rPr>
            <b/>
            <sz val="10"/>
            <color indexed="63"/>
            <rFont val="Calibri"/>
            <family val="2"/>
            <scheme val="minor"/>
          </rPr>
          <t xml:space="preserve">Liste déroulante ou texte libre. 
Ajouter des lignes au besoin. </t>
        </r>
      </text>
    </comment>
    <comment ref="H38" authorId="0" shapeId="0">
      <text>
        <r>
          <rPr>
            <b/>
            <sz val="10"/>
            <color indexed="63"/>
            <rFont val="Calibri"/>
            <family val="2"/>
            <scheme val="minor"/>
          </rPr>
          <t xml:space="preserve">Texte libre : </t>
        </r>
        <r>
          <rPr>
            <sz val="10"/>
            <color indexed="63"/>
            <rFont val="Calibri"/>
            <family val="2"/>
            <scheme val="minor"/>
          </rPr>
          <t xml:space="preserve">date à laquelle l’organisation commence à modifier son fonctionnement
</t>
        </r>
        <r>
          <rPr>
            <b/>
            <sz val="10"/>
            <color indexed="63"/>
            <rFont val="Calibri"/>
            <family val="2"/>
            <scheme val="minor"/>
          </rPr>
          <t xml:space="preserve">     --&gt; Plus d'infos : 3.2 p28</t>
        </r>
      </text>
    </comment>
    <comment ref="H40" authorId="0" shapeId="0">
      <text>
        <r>
          <rPr>
            <b/>
            <sz val="10"/>
            <color indexed="63"/>
            <rFont val="Calibri"/>
            <family val="2"/>
            <scheme val="minor"/>
          </rPr>
          <t xml:space="preserve">Texte libre : </t>
        </r>
        <r>
          <rPr>
            <sz val="10"/>
            <color indexed="63"/>
            <rFont val="Calibri"/>
            <family val="2"/>
            <scheme val="minor"/>
          </rPr>
          <t xml:space="preserve">durée pendant laquelle l’organisation modifie son fonctionnement. 
Deux cas de figure sont possibles :
   1. L’action est mise en œuvre de manière limitée dans le temps, puis s’arrête : </t>
        </r>
        <r>
          <rPr>
            <b/>
            <sz val="10"/>
            <color indexed="63"/>
            <rFont val="Calibri"/>
            <family val="2"/>
            <scheme val="minor"/>
          </rPr>
          <t>indiquer cette durée</t>
        </r>
        <r>
          <rPr>
            <sz val="10"/>
            <color indexed="63"/>
            <rFont val="Calibri"/>
            <family val="2"/>
            <scheme val="minor"/>
          </rPr>
          <t xml:space="preserve">
   2. L'action est mise en œuvre de manière pérenne et s’intègre durablement dans les pratiques de l’organisation : </t>
        </r>
        <r>
          <rPr>
            <b/>
            <sz val="10"/>
            <color indexed="63"/>
            <rFont val="Calibri"/>
            <family val="2"/>
            <scheme val="minor"/>
          </rPr>
          <t>indiquer "illimitée"
     --&gt; Plus d'infos : 3.2 p.28</t>
        </r>
      </text>
    </comment>
    <comment ref="H42" authorId="0" shapeId="0">
      <text>
        <r>
          <rPr>
            <b/>
            <sz val="10"/>
            <color indexed="63"/>
            <rFont val="Calibri"/>
            <family val="2"/>
            <scheme val="minor"/>
          </rPr>
          <t xml:space="preserve">Texte libre : </t>
        </r>
        <r>
          <rPr>
            <sz val="10"/>
            <color indexed="63"/>
            <rFont val="Calibri"/>
            <family val="2"/>
            <scheme val="minor"/>
          </rPr>
          <t xml:space="preserve">moment où l’action mise en œuvre commence à produire ses conséquences. Souvent, cette date coïncide avec la date de début de l’action.
</t>
        </r>
        <r>
          <rPr>
            <b/>
            <sz val="10"/>
            <color indexed="63"/>
            <rFont val="Calibri"/>
            <family val="2"/>
            <scheme val="minor"/>
          </rPr>
          <t xml:space="preserve">     --&gt; Plus d'infos : 3.2 p.28</t>
        </r>
      </text>
    </comment>
    <comment ref="H44" authorId="0" shapeId="0">
      <text>
        <r>
          <rPr>
            <b/>
            <sz val="10"/>
            <color indexed="63"/>
            <rFont val="Calibri"/>
            <family val="2"/>
            <scheme val="minor"/>
          </rPr>
          <t xml:space="preserve">Texte libre : </t>
        </r>
        <r>
          <rPr>
            <sz val="10"/>
            <color indexed="63"/>
            <rFont val="Calibri"/>
            <family val="2"/>
            <scheme val="minor"/>
          </rPr>
          <t xml:space="preserve">période durant laquelle l’action produit ses conséquences.
Deux cas de figure sont possibles :
   a. Les conséquences de l’action sont limitées dans le temps, puis s’arrêtent : </t>
        </r>
        <r>
          <rPr>
            <b/>
            <sz val="10"/>
            <color indexed="63"/>
            <rFont val="Calibri"/>
            <family val="2"/>
            <scheme val="minor"/>
          </rPr>
          <t>indiquer cette durée</t>
        </r>
        <r>
          <rPr>
            <sz val="10"/>
            <color indexed="63"/>
            <rFont val="Calibri"/>
            <family val="2"/>
            <scheme val="minor"/>
          </rPr>
          <t xml:space="preserve">
   b. Les conséquences de l’action sont a priori illimitées dans le temps : </t>
        </r>
        <r>
          <rPr>
            <b/>
            <sz val="10"/>
            <color indexed="63"/>
            <rFont val="Calibri"/>
            <family val="2"/>
            <scheme val="minor"/>
          </rPr>
          <t>indiquer "illimitée"
     --&gt; Plus d'infos : 3.2 p.28</t>
        </r>
      </text>
    </comment>
    <comment ref="H46" authorId="0" shapeId="0">
      <text>
        <r>
          <rPr>
            <b/>
            <sz val="10"/>
            <color indexed="63"/>
            <rFont val="Calibri"/>
            <family val="2"/>
            <scheme val="minor"/>
          </rPr>
          <t>Choisir dans la liste déroulante</t>
        </r>
      </text>
    </comment>
    <comment ref="H48" authorId="0" shapeId="0">
      <text>
        <r>
          <rPr>
            <b/>
            <sz val="9"/>
            <color indexed="63"/>
            <rFont val="Calibri"/>
            <family val="2"/>
            <scheme val="minor"/>
          </rPr>
          <t>Texte libre :</t>
        </r>
        <r>
          <rPr>
            <sz val="9"/>
            <color indexed="63"/>
            <rFont val="Calibri"/>
            <family val="2"/>
            <scheme val="minor"/>
          </rPr>
          <t xml:space="preserve"> quels documents peuvent aider à renseigner l’action ?</t>
        </r>
      </text>
    </comment>
    <comment ref="H50" authorId="0" shapeId="0">
      <text>
        <r>
          <rPr>
            <b/>
            <sz val="10"/>
            <color indexed="63"/>
            <rFont val="Calibri (Corps)"/>
          </rPr>
          <t>Texte libre</t>
        </r>
      </text>
    </comment>
  </commentList>
</comments>
</file>

<file path=xl/comments3.xml><?xml version="1.0" encoding="utf-8"?>
<comments xmlns="http://schemas.openxmlformats.org/spreadsheetml/2006/main">
  <authors>
    <author>Rémi Escola</author>
    <author>Simon Dely</author>
  </authors>
  <commentList>
    <comment ref="F9" authorId="0" shapeId="0">
      <text>
        <r>
          <rPr>
            <b/>
            <sz val="10"/>
            <color indexed="63"/>
            <rFont val="Calibri"/>
            <family val="2"/>
            <scheme val="minor"/>
          </rPr>
          <t>Texte libre</t>
        </r>
      </text>
    </comment>
    <comment ref="F19" authorId="1" shapeId="0">
      <text>
        <r>
          <rPr>
            <b/>
            <sz val="10"/>
            <color indexed="63"/>
            <rFont val="Calibri"/>
            <family val="2"/>
            <scheme val="minor"/>
          </rPr>
          <t>Texte libre</t>
        </r>
      </text>
    </comment>
    <comment ref="I19" authorId="0" shapeId="0">
      <text>
        <r>
          <rPr>
            <b/>
            <sz val="10"/>
            <color indexed="63"/>
            <rFont val="Calibri"/>
            <family val="2"/>
            <scheme val="minor"/>
          </rPr>
          <t>Texte libre</t>
        </r>
      </text>
    </comment>
  </commentList>
</comments>
</file>

<file path=xl/comments4.xml><?xml version="1.0" encoding="utf-8"?>
<comments xmlns="http://schemas.openxmlformats.org/spreadsheetml/2006/main">
  <authors>
    <author>Rémi Escola</author>
    <author>Simon Dely</author>
  </authors>
  <commentList>
    <comment ref="F9" authorId="0" shapeId="0">
      <text>
        <r>
          <rPr>
            <b/>
            <sz val="10"/>
            <color indexed="63"/>
            <rFont val="Calibri"/>
            <family val="2"/>
            <scheme val="minor"/>
          </rPr>
          <t>Choisir dans la liste déroulante :</t>
        </r>
        <r>
          <rPr>
            <b/>
            <sz val="9"/>
            <color indexed="63"/>
            <rFont val="Calibri"/>
            <family val="2"/>
            <scheme val="minor"/>
          </rPr>
          <t xml:space="preserve">
</t>
        </r>
        <r>
          <rPr>
            <sz val="9"/>
            <color indexed="63"/>
            <rFont val="Calibri"/>
            <family val="2"/>
            <scheme val="minor"/>
          </rPr>
          <t xml:space="preserve">   "STRUCTURE" - Le facteur de structure concerne une variation de population, d’un nombre d’élèves, de la surface de bâtiments, d’un volume de production ou d’activités, etc. Selon la variation observée (positive ou négative), l’impact de l’action pourra être surestimé ou sous-estimé. 
   "CLIMAT" - Ce facteur concerne l’ensemble des conséquences sensibles aux variations du climat (température, ensoleillement, pluviométrie, etc.). Selon les variations climatiques observées entre le scénario de référence et la situation réelle, l’impact pourra être surestimé ou sous-estimé. 
   "AUBAINE" - On appelle de façon générale facteur aubaine le fait qu’une partie des cibles visées serait passée à l’action sans même y être incitée.
   "PERFORMANCE" - Le facteur performance cherche à rendre compte de l’évolution de la performance d’un équipement (véhicule, chaudière, luminaire, etc.) ou d’un procédé (process de fabrication, technique culturale, etc.).
   "AUTRE" - (préciser) Tout type de facteur n'entrant pas dans l'une des catégories précédentes.</t>
        </r>
        <r>
          <rPr>
            <b/>
            <sz val="9"/>
            <color indexed="63"/>
            <rFont val="Calibri"/>
            <family val="2"/>
            <scheme val="minor"/>
          </rPr>
          <t xml:space="preserve">
</t>
        </r>
        <r>
          <rPr>
            <b/>
            <i/>
            <sz val="9"/>
            <color indexed="63"/>
            <rFont val="Calibri"/>
            <family val="2"/>
            <scheme val="minor"/>
          </rPr>
          <t xml:space="preserve"> </t>
        </r>
        <r>
          <rPr>
            <b/>
            <i/>
            <sz val="10"/>
            <color indexed="63"/>
            <rFont val="Calibri"/>
            <family val="2"/>
            <scheme val="minor"/>
          </rPr>
          <t xml:space="preserve">    --&gt; Plus d'infos : 5.4.2 p40</t>
        </r>
      </text>
    </comment>
    <comment ref="G9" authorId="0" shapeId="0">
      <text>
        <r>
          <rPr>
            <b/>
            <sz val="10"/>
            <color indexed="63"/>
            <rFont val="Calibri"/>
            <family val="2"/>
            <scheme val="minor"/>
          </rPr>
          <t>Texte libre</t>
        </r>
      </text>
    </comment>
    <comment ref="L9" authorId="1" shapeId="0">
      <text>
        <r>
          <rPr>
            <b/>
            <sz val="10"/>
            <color indexed="81"/>
            <rFont val="Calibri"/>
            <family val="2"/>
          </rPr>
          <t>Texte libre</t>
        </r>
      </text>
    </comment>
  </commentList>
</comments>
</file>

<file path=xl/comments5.xml><?xml version="1.0" encoding="utf-8"?>
<comments xmlns="http://schemas.openxmlformats.org/spreadsheetml/2006/main">
  <authors>
    <author>Rémi Escola</author>
    <author>Simon Dely</author>
  </authors>
  <commentList>
    <comment ref="H5" authorId="0" shapeId="0">
      <text>
        <r>
          <rPr>
            <b/>
            <sz val="10"/>
            <color indexed="63"/>
            <rFont val="Calibri"/>
            <family val="2"/>
            <scheme val="minor"/>
          </rPr>
          <t xml:space="preserve">Texte libre
</t>
        </r>
        <r>
          <rPr>
            <sz val="10"/>
            <color indexed="63"/>
            <rFont val="Calibri"/>
            <family val="2"/>
            <scheme val="minor"/>
          </rPr>
          <t>Le scénario de référence est défini comme le scénario le plus probable en l’absence de mise en œuvre de l’action considérée sur le périmètre temporel considéré. 
Plusieurs techniques, éventuellement complémentaires, permettent de contribuer à la description précise d’un scénario de référence. Voici trois approches fréquemment utilisées pour décrire ce scénario, virtuel par nature, en l’absence d’action : 
     - Le prolongement d’une situation historique intégrant l’influence des facteurs externes 
     - L’utilisation d’un standard de référence
     - L’utilisation d’un échantillon-témoin</t>
        </r>
        <r>
          <rPr>
            <b/>
            <sz val="10"/>
            <color indexed="63"/>
            <rFont val="Calibri"/>
            <family val="2"/>
            <scheme val="minor"/>
          </rPr>
          <t xml:space="preserve">
     --&gt; Plus d'infos : chapitre 3.5 p50,51</t>
        </r>
      </text>
    </comment>
    <comment ref="H7" authorId="0" shapeId="0">
      <text>
        <r>
          <rPr>
            <b/>
            <sz val="10"/>
            <color indexed="63"/>
            <rFont val="Calibri"/>
            <family val="2"/>
            <scheme val="minor"/>
          </rPr>
          <t>Texte libre</t>
        </r>
      </text>
    </comment>
    <comment ref="H11" authorId="1" shapeId="0">
      <text>
        <r>
          <rPr>
            <b/>
            <sz val="10"/>
            <color indexed="81"/>
            <rFont val="Calibri"/>
            <family val="2"/>
          </rPr>
          <t>Choisir dans la liste déroulante. 
     --&gt; Plus d'infos : 3.5 p53</t>
        </r>
      </text>
    </comment>
    <comment ref="H14" authorId="1" shapeId="0">
      <text>
        <r>
          <rPr>
            <b/>
            <sz val="10"/>
            <color indexed="81"/>
            <rFont val="Calibri"/>
            <family val="2"/>
          </rPr>
          <t>Texte libre</t>
        </r>
      </text>
    </comment>
  </commentList>
</comments>
</file>

<file path=xl/comments6.xml><?xml version="1.0" encoding="utf-8"?>
<comments xmlns="http://schemas.openxmlformats.org/spreadsheetml/2006/main">
  <authors>
    <author>Rémi Escola</author>
    <author>Simon Dely</author>
  </authors>
  <commentList>
    <comment ref="H7" authorId="0" shapeId="0">
      <text>
        <r>
          <rPr>
            <b/>
            <sz val="10"/>
            <color indexed="63"/>
            <rFont val="Calibri"/>
            <family val="2"/>
            <scheme val="minor"/>
          </rPr>
          <t>Texte libre</t>
        </r>
        <r>
          <rPr>
            <sz val="10"/>
            <color indexed="63"/>
            <rFont val="Calibri"/>
            <family val="2"/>
            <scheme val="minor"/>
          </rPr>
          <t xml:space="preserve"> : la période d’observation doit être choisie en cohérence avec la période des conséquences de l’action.
   - </t>
        </r>
        <r>
          <rPr>
            <u/>
            <sz val="10"/>
            <color indexed="63"/>
            <rFont val="Calibri"/>
            <family val="2"/>
            <scheme val="minor"/>
          </rPr>
          <t>Dans le cas où la période des conséquences de l’action est limitée dans le temps :</t>
        </r>
        <r>
          <rPr>
            <sz val="10"/>
            <color indexed="63"/>
            <rFont val="Calibri"/>
            <family val="2"/>
            <scheme val="minor"/>
          </rPr>
          <t xml:space="preserve"> il est recommandé de choisir une période d’observation qui correspond à la période des conséquences de l’action. 
   - </t>
        </r>
        <r>
          <rPr>
            <u/>
            <sz val="10"/>
            <color indexed="63"/>
            <rFont val="Calibri"/>
            <family val="2"/>
            <scheme val="minor"/>
          </rPr>
          <t>Dans le cas où la période des conséquences de l’action est a priori illimitée dans le temps ou  si l’impact GES de l’action devient stationnaire après une éventuelle période de transition</t>
        </r>
        <r>
          <rPr>
            <sz val="10"/>
            <color indexed="63"/>
            <rFont val="Calibri"/>
            <family val="2"/>
            <scheme val="minor"/>
          </rPr>
          <t xml:space="preserve"> : on pourra choisir de quantifier cet impact pour une durée unitaire – en général une année. Dans ce cas, il pourra être plus adéquat de positionner la période d'observation au sein d’une période pendant laquelle l’impact GES de l’action est stabilisé.
     </t>
        </r>
        <r>
          <rPr>
            <b/>
            <sz val="10"/>
            <color indexed="63"/>
            <rFont val="Calibri"/>
            <family val="2"/>
            <scheme val="minor"/>
          </rPr>
          <t>--&gt; Plus d'infos 3.6 p.55 à 57</t>
        </r>
      </text>
    </comment>
    <comment ref="H9" authorId="0" shapeId="0">
      <text>
        <r>
          <rPr>
            <b/>
            <sz val="10"/>
            <color indexed="63"/>
            <rFont val="Calibri"/>
            <family val="2"/>
            <scheme val="minor"/>
          </rPr>
          <t>Texte libre</t>
        </r>
        <r>
          <rPr>
            <sz val="10"/>
            <color indexed="63"/>
            <rFont val="Calibri"/>
            <family val="2"/>
            <scheme val="minor"/>
          </rPr>
          <t xml:space="preserve"> : la période d’observation doit être choisie en cohérence avec la période des conséquences de l’action.
   - </t>
        </r>
        <r>
          <rPr>
            <u/>
            <sz val="10"/>
            <color indexed="63"/>
            <rFont val="Calibri"/>
            <family val="2"/>
            <scheme val="minor"/>
          </rPr>
          <t xml:space="preserve">Dans le cas où la période des conséquences de l’action est limitée dans le temps </t>
        </r>
        <r>
          <rPr>
            <sz val="10"/>
            <color indexed="63"/>
            <rFont val="Calibri"/>
            <family val="2"/>
            <scheme val="minor"/>
          </rPr>
          <t xml:space="preserve">: il est recommandé de choisir une période d’observation qui correspond à la période des conséquences de l’action. 
   - </t>
        </r>
        <r>
          <rPr>
            <u/>
            <sz val="10"/>
            <color indexed="63"/>
            <rFont val="Calibri"/>
            <family val="2"/>
            <scheme val="minor"/>
          </rPr>
          <t>Dans le cas où la période des conséquences de l’action est a priori illimitée dans le temps ou  si l’impact GES de l’action devient stationnaire après une éventuelle période de transition :</t>
        </r>
        <r>
          <rPr>
            <sz val="10"/>
            <color indexed="63"/>
            <rFont val="Calibri"/>
            <family val="2"/>
            <scheme val="minor"/>
          </rPr>
          <t xml:space="preserve"> on pourra choisir de quantifier cet impact pour une durée unitaire – en général une année. Dans ce cas, il pourra être plus adéquat de positionner la période d'observation au sein d’une période pendant laquelle l’impact GES de l’action est stabilisé.
     </t>
        </r>
        <r>
          <rPr>
            <b/>
            <sz val="10"/>
            <color indexed="63"/>
            <rFont val="Calibri"/>
            <family val="2"/>
            <scheme val="minor"/>
          </rPr>
          <t>--&gt; Plus d'infos 3.6 p.55 à 57</t>
        </r>
      </text>
    </comment>
    <comment ref="H19" authorId="1" shapeId="0">
      <text>
        <r>
          <rPr>
            <sz val="10"/>
            <color indexed="81"/>
            <rFont val="Calibri"/>
            <family val="2"/>
          </rPr>
          <t xml:space="preserve">Par défaut, cette case reprend automatiquement les résultats du tableau utilisé dans l'onglet "ARBRE". </t>
        </r>
        <r>
          <rPr>
            <b/>
            <sz val="10"/>
            <color indexed="81"/>
            <rFont val="Calibri"/>
            <family val="2"/>
          </rPr>
          <t xml:space="preserve">
Si ce dernier n'a pas été complété ou pas intégralement, indiquez directement le pourcentage obtenu.</t>
        </r>
      </text>
    </comment>
  </commentList>
</comments>
</file>

<file path=xl/comments7.xml><?xml version="1.0" encoding="utf-8"?>
<comments xmlns="http://schemas.openxmlformats.org/spreadsheetml/2006/main">
  <authors>
    <author>Rémi E</author>
    <author>Simon Dely</author>
  </authors>
  <commentList>
    <comment ref="G58" authorId="0" shapeId="0">
      <text>
        <r>
          <rPr>
            <b/>
            <sz val="10"/>
            <color indexed="81"/>
            <rFont val="Calibri"/>
            <family val="2"/>
            <scheme val="minor"/>
          </rPr>
          <t>Choisir dans la liste déroulante :</t>
        </r>
        <r>
          <rPr>
            <sz val="9"/>
            <color indexed="81"/>
            <rFont val="Calibri"/>
            <family val="2"/>
            <scheme val="minor"/>
          </rPr>
          <t xml:space="preserve">
   "REFERENCE" - La donnée et sa valeur contribuent à décrire le scénario de référence.
   "AVEC ACTION" - La donnée et sa valeur contribuent à décrire le scénario avec action.
   "AVEC ACTION ET REFERENCE" - La donnée et sa valeur contribuent à décrire les deux scénarios, de référence et avec action.</t>
        </r>
        <r>
          <rPr>
            <sz val="10"/>
            <color indexed="81"/>
            <rFont val="Calibri"/>
            <family val="2"/>
            <scheme val="minor"/>
          </rPr>
          <t xml:space="preserve">
</t>
        </r>
      </text>
    </comment>
    <comment ref="H58" authorId="0" shapeId="0">
      <text>
        <r>
          <rPr>
            <b/>
            <sz val="9"/>
            <color indexed="81"/>
            <rFont val="Calibri"/>
            <family val="2"/>
            <scheme val="minor"/>
          </rPr>
          <t>Texte libre : s</t>
        </r>
        <r>
          <rPr>
            <sz val="9"/>
            <color indexed="81"/>
            <rFont val="Calibri"/>
            <family val="2"/>
            <scheme val="minor"/>
          </rPr>
          <t xml:space="preserve">ur quelle période la donnée prend-elle cette valeur ?
(Ex: si la valeur indiquée est une moyenne ou une quantité totale sur une année donnée, indiquer ici de quelle année il s'agit.)  </t>
        </r>
      </text>
    </comment>
    <comment ref="C109" authorId="1" shapeId="0">
      <text>
        <r>
          <rPr>
            <b/>
            <sz val="10"/>
            <color indexed="81"/>
            <rFont val="Calibri"/>
            <family val="2"/>
          </rPr>
          <t xml:space="preserve">Texte libre : </t>
        </r>
        <r>
          <rPr>
            <sz val="10"/>
            <color indexed="81"/>
            <rFont val="Calibri"/>
            <family val="2"/>
          </rPr>
          <t>à remplacer par le nom ou le numéro de la conséquence incluse dans le périmètre de quantification</t>
        </r>
      </text>
    </comment>
    <comment ref="H109" authorId="1" shapeId="0">
      <text>
        <r>
          <rPr>
            <b/>
            <sz val="10"/>
            <color indexed="81"/>
            <rFont val="Calibri"/>
            <family val="2"/>
          </rPr>
          <t>Choisir dans la liste déroulante. 
     --&gt; Plus d'infos : 3.7 p.67</t>
        </r>
      </text>
    </comment>
    <comment ref="C113" authorId="1" shapeId="0">
      <text>
        <r>
          <rPr>
            <b/>
            <sz val="10"/>
            <color indexed="81"/>
            <rFont val="Calibri"/>
            <family val="2"/>
          </rPr>
          <t xml:space="preserve">Texte libre : </t>
        </r>
        <r>
          <rPr>
            <sz val="10"/>
            <color indexed="81"/>
            <rFont val="Calibri"/>
            <family val="2"/>
          </rPr>
          <t>à remplacer par le nom ou le numéro de la conséquence incluse dans le périmètre de quantification</t>
        </r>
      </text>
    </comment>
    <comment ref="H113" authorId="1" shapeId="0">
      <text>
        <r>
          <rPr>
            <b/>
            <sz val="10"/>
            <color indexed="81"/>
            <rFont val="Calibri"/>
            <family val="2"/>
          </rPr>
          <t>Choisir dans la liste déroulante. 
     --&gt; Plus d'infos : 3.7 p.67</t>
        </r>
      </text>
    </comment>
  </commentList>
</comments>
</file>

<file path=xl/comments8.xml><?xml version="1.0" encoding="utf-8"?>
<comments xmlns="http://schemas.openxmlformats.org/spreadsheetml/2006/main">
  <authors>
    <author>Rémi E</author>
  </authors>
  <commentList>
    <comment ref="H357" authorId="0" shapeId="0">
      <text>
        <r>
          <rPr>
            <b/>
            <sz val="10"/>
            <color indexed="81"/>
            <rFont val="Calibri"/>
            <family val="2"/>
            <scheme val="minor"/>
          </rPr>
          <t xml:space="preserve">Rappel - Toute communication sur ce résultat doit respecter les règles prévues par la méthode ADEME :
 </t>
        </r>
        <r>
          <rPr>
            <sz val="9"/>
            <color indexed="81"/>
            <rFont val="Calibri"/>
            <family val="2"/>
            <scheme val="minor"/>
          </rPr>
          <t xml:space="preserve">  - </t>
        </r>
        <r>
          <rPr>
            <b/>
            <u/>
            <sz val="9"/>
            <color indexed="81"/>
            <rFont val="Calibri (Corps)"/>
          </rPr>
          <t>Indice de confiance "Faible"</t>
        </r>
        <r>
          <rPr>
            <sz val="9"/>
            <color indexed="81"/>
            <rFont val="Calibri"/>
            <family val="2"/>
            <scheme val="minor"/>
          </rPr>
          <t xml:space="preserve"> : ne donner qu’un seul chiffre significatif et associer les termes « en ordre de grandeur » au résultat quantitatif (Ex : résultat brut « 184,4 tCO2e » =&gt; Résultat communiqué : « 200 tCO2e en ordre de grandeur »)
   - </t>
        </r>
        <r>
          <rPr>
            <b/>
            <u/>
            <sz val="9"/>
            <color indexed="81"/>
            <rFont val="Calibri (Corps)"/>
          </rPr>
          <t>Indice de confiance ''Correct"</t>
        </r>
        <r>
          <rPr>
            <sz val="9"/>
            <color indexed="81"/>
            <rFont val="Calibri"/>
            <family val="2"/>
            <scheme val="minor"/>
          </rPr>
          <t xml:space="preserve"> : donner au maximum deux chiffres significatifs et associer le terme « environ » au résultat quantitatif (Ex : résultat brut « 184,4 tCO2e » =&gt; Résultat communiqué : « environ 180 tCO2e »)
   - </t>
        </r>
        <r>
          <rPr>
            <b/>
            <u/>
            <sz val="9"/>
            <color indexed="81"/>
            <rFont val="Calibri (Corps)"/>
          </rPr>
          <t>Indice de confiance "Optimal"</t>
        </r>
        <r>
          <rPr>
            <sz val="9"/>
            <color indexed="81"/>
            <rFont val="Calibri"/>
            <family val="2"/>
            <scheme val="minor"/>
          </rPr>
          <t xml:space="preserve"> : libre ; ne pas hésiter à expliciter les conséquences considérées et données utilisées
Cette remarque vaut pour toute communication du résultat de la quantification via la fiche de synthèse issue de cet outil.</t>
        </r>
      </text>
    </comment>
  </commentList>
</comments>
</file>

<file path=xl/comments9.xml><?xml version="1.0" encoding="utf-8"?>
<comments xmlns="http://schemas.openxmlformats.org/spreadsheetml/2006/main">
  <authors>
    <author>Simon Dely</author>
  </authors>
  <commentList>
    <comment ref="D5" authorId="0" shapeId="0">
      <text>
        <r>
          <rPr>
            <sz val="10"/>
            <color indexed="81"/>
            <rFont val="Calibri"/>
            <family val="2"/>
          </rPr>
          <t xml:space="preserve">Les « conséquences-titres » vous permettent de vous aider à structurer l’arbre, mais ne feront pas l’objet d’une quantification en tant que telle. Seules les conséquences issues de la conséquence-titre pourront faire l’objet de la quantification. </t>
        </r>
      </text>
    </comment>
    <comment ref="D56" authorId="0" shapeId="0">
      <text>
        <r>
          <rPr>
            <sz val="10"/>
            <color indexed="81"/>
            <rFont val="Calibri"/>
            <family val="2"/>
          </rPr>
          <t>Les « conséquences-titres » permettent de mieux faire apparaître la structure de l’arbre, mais ne feront pas l’objet d’une quantification en tant que telles. Seules les conséquences de la conséquence-titre pourront faire l’objet de la quantification.</t>
        </r>
      </text>
    </comment>
    <comment ref="C140" authorId="0" shapeId="0">
      <text>
        <r>
          <rPr>
            <b/>
            <sz val="10"/>
            <color indexed="81"/>
            <rFont val="Calibri"/>
            <family val="2"/>
          </rPr>
          <t xml:space="preserve">Exemple : </t>
        </r>
        <r>
          <rPr>
            <sz val="10"/>
            <color indexed="81"/>
            <rFont val="Calibri"/>
            <family val="2"/>
          </rPr>
          <t>une action d’incitation économique à l’usage des vélos pour les déplacements domicile-travail d’une entreprise, pourra aussi avoir pour effet d'augmenter la part des déplacements réalisés par les employés en vélo dans le cadre privé.</t>
        </r>
      </text>
    </comment>
    <comment ref="C144" authorId="0" shapeId="0">
      <text>
        <r>
          <rPr>
            <b/>
            <sz val="10"/>
            <color indexed="81"/>
            <rFont val="Calibri"/>
            <family val="2"/>
          </rPr>
          <t xml:space="preserve">Exemple : </t>
        </r>
        <r>
          <rPr>
            <sz val="10"/>
            <color indexed="81"/>
            <rFont val="Calibri"/>
            <family val="2"/>
          </rPr>
          <t xml:space="preserve">un particulier voyant sa facture réduite suite à une action d'isolation de son habitat, achète un bien de consommation supplémentaire (source d'émissions de GES).
</t>
        </r>
        <r>
          <rPr>
            <u/>
            <sz val="10"/>
            <color indexed="81"/>
            <rFont val="Calibri"/>
            <family val="2"/>
          </rPr>
          <t>Attention</t>
        </r>
        <r>
          <rPr>
            <sz val="10"/>
            <color indexed="81"/>
            <rFont val="Calibri"/>
            <family val="2"/>
          </rPr>
          <t xml:space="preserve"> : à différencier d'une conséquence de type effet rebond direct où la compensation se fera directement, qui devra être prise en compte. 
En prenant le même exemple, cela correspondrait au fait que le particulier décide de régler le thermostat à une température plus élevée parce que le chauffage s'avère moins coûteux qu'auparavant.</t>
        </r>
      </text>
    </comment>
    <comment ref="F191" authorId="0" shapeId="0">
      <text>
        <r>
          <rPr>
            <b/>
            <sz val="10"/>
            <color indexed="81"/>
            <rFont val="Calibri"/>
            <family val="2"/>
          </rPr>
          <t>Remarque :</t>
        </r>
        <r>
          <rPr>
            <sz val="10"/>
            <color indexed="81"/>
            <rFont val="Calibri"/>
            <family val="2"/>
          </rPr>
          <t xml:space="preserve"> la représentativité des conséquences calculée en % de l’impact GES total cumulé prend pour référence l’ensemble des conséquences non exclues du périmètre de quantification à l’issue du Temps 3 précédent. En d’autres termes, si aucune conséquence n’est exclue lors du Temps 3, le pourcentage obtenu est 100%. </t>
        </r>
      </text>
    </comment>
  </commentList>
</comments>
</file>

<file path=xl/sharedStrings.xml><?xml version="1.0" encoding="utf-8"?>
<sst xmlns="http://schemas.openxmlformats.org/spreadsheetml/2006/main" count="1305" uniqueCount="710">
  <si>
    <t>Description</t>
  </si>
  <si>
    <t>OBJECTIFS</t>
  </si>
  <si>
    <t>UTILISATION DE LA FICHE ACTION</t>
  </si>
  <si>
    <t>2.1</t>
  </si>
  <si>
    <t>2.2</t>
  </si>
  <si>
    <t>2.3</t>
  </si>
  <si>
    <t>Action unique</t>
  </si>
  <si>
    <t>2.4</t>
  </si>
  <si>
    <t>-</t>
  </si>
  <si>
    <t>2.5</t>
  </si>
  <si>
    <t>2.6</t>
  </si>
  <si>
    <t>2.7</t>
  </si>
  <si>
    <t>2.8</t>
  </si>
  <si>
    <t>4.1</t>
  </si>
  <si>
    <t>Non</t>
  </si>
  <si>
    <t>4.2</t>
  </si>
  <si>
    <t>5.1</t>
  </si>
  <si>
    <t>5.2</t>
  </si>
  <si>
    <t>5.3</t>
  </si>
  <si>
    <t>Valeur</t>
  </si>
  <si>
    <t>La fiche action suit, étape par étape, le déroulement décrit dans le guide méthodologique :</t>
  </si>
  <si>
    <t>Unicité de l'action</t>
  </si>
  <si>
    <t>1. Vous permettre de mener à bien chacune des étapes de la quantification en vous posant à chaque fois les bonnes questions,</t>
  </si>
  <si>
    <t xml:space="preserve">3. Produire un document de synthèse et de présentation des résultats. </t>
  </si>
  <si>
    <t>DEROULEMENT GENERAL DE LA QUANTIFICATION</t>
  </si>
  <si>
    <t xml:space="preserve">La partie supérieure de chaque onglet permet de naviguer d'une étape à l'autre au sein de la fiche action : </t>
  </si>
  <si>
    <t>ASPECTS PRATIQUES ET REGLES D'UTILISATION</t>
  </si>
  <si>
    <t>1.1</t>
  </si>
  <si>
    <t>Objectif de la quantification</t>
  </si>
  <si>
    <t>Autre (remplacer par votre objectif)</t>
  </si>
  <si>
    <t>Niveau méthodologique</t>
  </si>
  <si>
    <t>Simplifié</t>
  </si>
  <si>
    <t>Intermédiaire</t>
  </si>
  <si>
    <t>Approfondi</t>
  </si>
  <si>
    <t>En réflexion</t>
  </si>
  <si>
    <t>Statut de l'action</t>
  </si>
  <si>
    <t>Terminée</t>
  </si>
  <si>
    <t>Caractère de l'action</t>
  </si>
  <si>
    <t>Direct</t>
  </si>
  <si>
    <t>Indirect</t>
  </si>
  <si>
    <t>Type d'action</t>
  </si>
  <si>
    <t>Industrie</t>
  </si>
  <si>
    <t>Transport</t>
  </si>
  <si>
    <t>2.13</t>
  </si>
  <si>
    <t>1.2</t>
  </si>
  <si>
    <t>1.3</t>
  </si>
  <si>
    <t>Question fermée</t>
  </si>
  <si>
    <t>Oui</t>
  </si>
  <si>
    <t>Moment de la quantification</t>
  </si>
  <si>
    <t>Ex-ante</t>
  </si>
  <si>
    <t>Mi-parcours</t>
  </si>
  <si>
    <t>Ex-post</t>
  </si>
  <si>
    <t>Avoir une première idée du potentiel de l'action</t>
  </si>
  <si>
    <t>Faire un choix parmi diverses actions</t>
  </si>
  <si>
    <t>Suivre l'efficacité et la performance de l'action</t>
  </si>
  <si>
    <t>Evaluer la contribution de l'action à l'atteinte des objectifs de réduction GES globaux</t>
  </si>
  <si>
    <t>Communiquer sur l’efficacité de la stratégie d’entreprise ou de la politique publique</t>
  </si>
  <si>
    <t>Faciliter la mise en place des mesures les plus efficaces en termes de réduction des émissions</t>
  </si>
  <si>
    <t xml:space="preserve">Action définie dans ses grandes orientations mais incomplètement caractérisée </t>
  </si>
  <si>
    <t>Planifiée</t>
  </si>
  <si>
    <t xml:space="preserve">Action définie et suffisamment caractérisée pour son bon déploiement </t>
  </si>
  <si>
    <t>En cours de déploiement</t>
  </si>
  <si>
    <t xml:space="preserve">Action initiée dans les faits mais dont la mise en œuvre n’est pas terminée </t>
  </si>
  <si>
    <t>Intégrée</t>
  </si>
  <si>
    <t xml:space="preserve">Action mise en œuvre et désormais intégrée de façon stable aux pratiques  </t>
  </si>
  <si>
    <t>Action à durée limitée et dont la période de mise en œuvre est terminée</t>
  </si>
  <si>
    <t>L'action n'est pas un plan (ou bouquet) d'actions réunissant plusieurs actions</t>
  </si>
  <si>
    <t>L'action est en réalité un plan (ou bouquet) d'actions réunissant plusieurs actions</t>
  </si>
  <si>
    <t>Poste 1 - Emissions directes des sources fixes de combustion</t>
  </si>
  <si>
    <t>Poste 2 - Emissions directes des sources mobiles à moteur thermique</t>
  </si>
  <si>
    <t>Poste 3 - Emissions directes des procédés hors énergie</t>
  </si>
  <si>
    <t>Poste 4 - Emissions directes fugitives</t>
  </si>
  <si>
    <t>Poste 5 - Emissions issues de la biomasse (sols et forêts)</t>
  </si>
  <si>
    <t>Poste 6 - Emissions indirectes liées à la consommation d'électricité</t>
  </si>
  <si>
    <t>Poste 7 - Emissions indirectes liées à la consommation de vapeur, chaleur ou froid</t>
  </si>
  <si>
    <t>Poste 8 - Emissions liées à l'énergie non incluses dans les postes 1 à 7</t>
  </si>
  <si>
    <t>Poste 9 - Achats de produits ou services</t>
  </si>
  <si>
    <t>Poste 10 - Immobilisations de biens</t>
  </si>
  <si>
    <t>Poste 11 - Déchets</t>
  </si>
  <si>
    <t>Poste 12 - Transport de marchandise amont</t>
  </si>
  <si>
    <t>Poste 13 - Déplacements professionnels</t>
  </si>
  <si>
    <t>Poste 14 - Franchise amont</t>
  </si>
  <si>
    <t>Poste 15 - Actifs en leasing amont</t>
  </si>
  <si>
    <t>Poste 16 - Investissements</t>
  </si>
  <si>
    <t>Poste 17 - Transport des visiteurs et des clients</t>
  </si>
  <si>
    <t>Poste 18 - Transport de marchandise aval</t>
  </si>
  <si>
    <t>Poste 19 - Utilisation des produits vendus</t>
  </si>
  <si>
    <t>Poste 20 - Fin de vie des produits vendus</t>
  </si>
  <si>
    <t>Poste 21 - Franchise aval</t>
  </si>
  <si>
    <t>Poste 22 - Leasing aval</t>
  </si>
  <si>
    <t xml:space="preserve">Poste 23 - Déplacements domicile travail </t>
  </si>
  <si>
    <t>Poste 24 - Autres émissions indirectes</t>
  </si>
  <si>
    <t>Gaz à effet de serre</t>
  </si>
  <si>
    <t>CO2 fossile</t>
  </si>
  <si>
    <t>CO2 biogénique</t>
  </si>
  <si>
    <t>CH4</t>
  </si>
  <si>
    <t>N2O</t>
  </si>
  <si>
    <t>HFC</t>
  </si>
  <si>
    <t>PFC</t>
  </si>
  <si>
    <t>SF6</t>
  </si>
  <si>
    <t>HCFC</t>
  </si>
  <si>
    <t>CFC</t>
  </si>
  <si>
    <t>Autre (préciser)</t>
  </si>
  <si>
    <t>Autre</t>
  </si>
  <si>
    <t xml:space="preserve"> </t>
  </si>
  <si>
    <t>Facteur externe</t>
  </si>
  <si>
    <t>Structure</t>
  </si>
  <si>
    <t xml:space="preserve">Le facteur de structure concerne une variation de population, d’un nombre d’élèves, de la surface de bâtiments, d’un volume de production ou d’activités, etc. Selon la variation observée (positive ou négative), l’impact de l’action pourra être surestimé ou sous-estimé. </t>
  </si>
  <si>
    <t>Climat</t>
  </si>
  <si>
    <t xml:space="preserve">Ce facteur ne concerne, en première approche, que les émissions liées aux consommations d’énergie sensibles au climat, à savoir les usages de chauffage et de climatisation/refroidissement. Selon les variations climatiques observées entre le scénario de référence et l’année de l’évaluation, l’impact pourra être surestimé ou sous-estimé. </t>
  </si>
  <si>
    <t>Aubaine</t>
  </si>
  <si>
    <t xml:space="preserve">On appelle de façon générale facteur aubaine un ensemble de facteurs opérant externes à l’action qui ont pour effet sur une part des cibles d’une action à caractère indirect de les amener à se comporter – sans que cela soit un effet de l’action – comme les y engage par ailleurs l’action. </t>
  </si>
  <si>
    <t>Tout type de facteur n'entrant pas dans l'une des catégories précédentes</t>
  </si>
  <si>
    <t>Scénario avec action</t>
  </si>
  <si>
    <t>Scénario de référence</t>
  </si>
  <si>
    <t>Gaz à effet de serre pris en compte</t>
  </si>
  <si>
    <t>CO2 fossile + CO2 biogénique</t>
  </si>
  <si>
    <t>Tous gaz de Kyoto</t>
  </si>
  <si>
    <t>Tous gaz à effet de serre (Kyoto + hors Kyoto)</t>
  </si>
  <si>
    <t>Pas d'impact GES</t>
  </si>
  <si>
    <t>Effet d'ordre supérieur à 1 (approche simplifiée)</t>
  </si>
  <si>
    <t>Effet d'ordre supérieur à 2 (approche intermédiaire)</t>
  </si>
  <si>
    <t>Effet d'ordre supérieur à 3 (approche approfondie)</t>
  </si>
  <si>
    <t>Combinaison (Ordre) x (Contribution) faible a priori</t>
  </si>
  <si>
    <t>Combinaison (Ordre) x (Contribution) suffisamment forte a priori</t>
  </si>
  <si>
    <t>Combinaison (Ordre) x (Contribution) complètement inconnue a priori</t>
  </si>
  <si>
    <t>2.14</t>
  </si>
  <si>
    <t>2.15</t>
  </si>
  <si>
    <t>2.16</t>
  </si>
  <si>
    <t>DONNEES D'ACTIVITE</t>
  </si>
  <si>
    <t>3.1</t>
  </si>
  <si>
    <t>3.2</t>
  </si>
  <si>
    <t>Conséquence ayant un IMPACT GES DIRECT</t>
  </si>
  <si>
    <t>3.4</t>
  </si>
  <si>
    <t>H1</t>
  </si>
  <si>
    <t>H2</t>
  </si>
  <si>
    <t>H3</t>
  </si>
  <si>
    <t>H4</t>
  </si>
  <si>
    <t>H5</t>
  </si>
  <si>
    <t>HYPOTHESES</t>
  </si>
  <si>
    <t>CONSEQUENCES</t>
  </si>
  <si>
    <t>F1</t>
  </si>
  <si>
    <t>DESCRIPTION</t>
  </si>
  <si>
    <t>TYPE DE FACTEUR</t>
  </si>
  <si>
    <t>6.1</t>
  </si>
  <si>
    <t>6.2</t>
  </si>
  <si>
    <t>6.5</t>
  </si>
  <si>
    <t>Conséquence incluse dans le périmètre de quantification</t>
  </si>
  <si>
    <t>Libellé</t>
  </si>
  <si>
    <t>Période de description</t>
  </si>
  <si>
    <t>Scénario</t>
  </si>
  <si>
    <t>Secteur d'activité</t>
  </si>
  <si>
    <t>Le facteur externe 1 s'applique</t>
  </si>
  <si>
    <t>Action non unique</t>
  </si>
  <si>
    <t>PRÊT(E) ? CLIQUEZ ICI POUR COMMENCER !</t>
  </si>
  <si>
    <t>L'ONGLET "SYNTHESE"</t>
  </si>
  <si>
    <t xml:space="preserve">A noter :
</t>
  </si>
  <si>
    <t xml:space="preserve">- Si vous complétez manuellement l'onglet "Synthèse", vous effacerez les formules et perdrez cette fonctionnalité. </t>
  </si>
  <si>
    <t>Type de donnée</t>
  </si>
  <si>
    <t>Primaire</t>
  </si>
  <si>
    <t>Secondaire</t>
  </si>
  <si>
    <t>Extrapolée</t>
  </si>
  <si>
    <t>Approchée</t>
  </si>
  <si>
    <t>Source</t>
  </si>
  <si>
    <t>Unité</t>
  </si>
  <si>
    <t>Commentaires</t>
  </si>
  <si>
    <t>Valeur
Scénario avec action</t>
  </si>
  <si>
    <t>Valeur
Scénario de référence</t>
  </si>
  <si>
    <t>Emissions de GES relatives à la source / conséquence dans le scénario de référence</t>
  </si>
  <si>
    <t>Impact GES net de l'action</t>
  </si>
  <si>
    <t>DONNEES CALCULEES (RESULTATS INTERMEDIAIRES)</t>
  </si>
  <si>
    <t>FACTEURS D'EMISSION</t>
  </si>
  <si>
    <t>Référence</t>
  </si>
  <si>
    <t>Avec action</t>
  </si>
  <si>
    <r>
      <rPr>
        <sz val="11"/>
        <color theme="8" tint="-0.249977111117893"/>
        <rFont val="Calibri"/>
        <family val="2"/>
        <scheme val="minor"/>
      </rPr>
      <t xml:space="preserve">QUEL EST LE </t>
    </r>
    <r>
      <rPr>
        <b/>
        <sz val="11"/>
        <color theme="8" tint="-0.249977111117893"/>
        <rFont val="Calibri"/>
        <family val="2"/>
        <scheme val="minor"/>
      </rPr>
      <t>STATUT</t>
    </r>
    <r>
      <rPr>
        <sz val="11"/>
        <color theme="8" tint="-0.249977111117893"/>
        <rFont val="Calibri"/>
        <family val="2"/>
        <scheme val="minor"/>
      </rPr>
      <t xml:space="preserve"> DE L'ACTION ?</t>
    </r>
  </si>
  <si>
    <r>
      <rPr>
        <sz val="11"/>
        <color theme="8" tint="-0.249977111117893"/>
        <rFont val="Calibri"/>
        <family val="2"/>
        <scheme val="minor"/>
      </rPr>
      <t xml:space="preserve">QUEL EST LE </t>
    </r>
    <r>
      <rPr>
        <b/>
        <sz val="11"/>
        <color theme="8" tint="-0.249977111117893"/>
        <rFont val="Calibri"/>
        <family val="2"/>
        <scheme val="minor"/>
      </rPr>
      <t>MOMENT</t>
    </r>
    <r>
      <rPr>
        <sz val="11"/>
        <color theme="8" tint="-0.249977111117893"/>
        <rFont val="Calibri"/>
        <family val="2"/>
        <scheme val="minor"/>
      </rPr>
      <t xml:space="preserve"> DE LA QUANTIFICATION ?</t>
    </r>
  </si>
  <si>
    <r>
      <rPr>
        <sz val="11"/>
        <color theme="8" tint="-0.249977111117893"/>
        <rFont val="Calibri"/>
        <family val="2"/>
        <scheme val="minor"/>
      </rPr>
      <t xml:space="preserve">QUEL EST LE </t>
    </r>
    <r>
      <rPr>
        <b/>
        <sz val="11"/>
        <color theme="8" tint="-0.249977111117893"/>
        <rFont val="Calibri"/>
        <family val="2"/>
        <scheme val="minor"/>
      </rPr>
      <t xml:space="preserve">NIVEAU </t>
    </r>
    <r>
      <rPr>
        <sz val="11"/>
        <color theme="8" tint="-0.249977111117893"/>
        <rFont val="Calibri"/>
        <family val="2"/>
        <scheme val="minor"/>
      </rPr>
      <t>D'APPROCHE CHOISI ?</t>
    </r>
  </si>
  <si>
    <r>
      <rPr>
        <sz val="11"/>
        <color theme="8" tint="-0.249977111117893"/>
        <rFont val="Calibri"/>
        <family val="2"/>
        <scheme val="minor"/>
      </rPr>
      <t>QUEL EST L'</t>
    </r>
    <r>
      <rPr>
        <b/>
        <sz val="11"/>
        <color theme="8" tint="-0.249977111117893"/>
        <rFont val="Calibri"/>
        <family val="2"/>
        <scheme val="minor"/>
      </rPr>
      <t>OBJECTIF</t>
    </r>
    <r>
      <rPr>
        <sz val="11"/>
        <color theme="8" tint="-0.249977111117893"/>
        <rFont val="Calibri"/>
        <family val="2"/>
        <scheme val="minor"/>
      </rPr>
      <t xml:space="preserve"> DE LA QUANTIFICATION ?</t>
    </r>
  </si>
  <si>
    <t>LA MÉTHODE</t>
  </si>
  <si>
    <t>&lt;&lt; NOTICE</t>
  </si>
  <si>
    <t>SYNTHESE &gt;&gt;</t>
  </si>
  <si>
    <r>
      <rPr>
        <sz val="11"/>
        <color theme="8" tint="-0.249977111117893"/>
        <rFont val="Calibri"/>
        <family val="2"/>
        <scheme val="minor"/>
      </rPr>
      <t xml:space="preserve">QUI EST LE </t>
    </r>
    <r>
      <rPr>
        <b/>
        <sz val="11"/>
        <color theme="8" tint="-0.249977111117893"/>
        <rFont val="Calibri"/>
        <family val="2"/>
        <scheme val="minor"/>
      </rPr>
      <t>PORTEUR</t>
    </r>
    <r>
      <rPr>
        <sz val="11"/>
        <color theme="8" tint="-0.249977111117893"/>
        <rFont val="Calibri"/>
        <family val="2"/>
        <scheme val="minor"/>
      </rPr>
      <t xml:space="preserve"> DE L'ACTION ?</t>
    </r>
  </si>
  <si>
    <r>
      <rPr>
        <sz val="11"/>
        <color theme="8" tint="-0.249977111117893"/>
        <rFont val="Calibri"/>
        <family val="2"/>
        <scheme val="minor"/>
      </rPr>
      <t>QUEL EST L'</t>
    </r>
    <r>
      <rPr>
        <b/>
        <sz val="11"/>
        <color theme="8" tint="-0.249977111117893"/>
        <rFont val="Calibri"/>
        <family val="2"/>
        <scheme val="minor"/>
      </rPr>
      <t>INTITULE</t>
    </r>
    <r>
      <rPr>
        <sz val="11"/>
        <color theme="8" tint="-0.249977111117893"/>
        <rFont val="Calibri"/>
        <family val="2"/>
        <scheme val="minor"/>
      </rPr>
      <t xml:space="preserve"> DE L'ACTION ?</t>
    </r>
  </si>
  <si>
    <r>
      <rPr>
        <sz val="11"/>
        <color theme="8" tint="-0.249977111117893"/>
        <rFont val="Calibri"/>
        <family val="2"/>
        <scheme val="minor"/>
      </rPr>
      <t xml:space="preserve">QUEL EST LE </t>
    </r>
    <r>
      <rPr>
        <b/>
        <sz val="11"/>
        <color theme="8" tint="-0.249977111117893"/>
        <rFont val="Calibri"/>
        <family val="2"/>
        <scheme val="minor"/>
      </rPr>
      <t>CARACTERE</t>
    </r>
    <r>
      <rPr>
        <sz val="11"/>
        <color theme="8" tint="-0.249977111117893"/>
        <rFont val="Calibri"/>
        <family val="2"/>
        <scheme val="minor"/>
      </rPr>
      <t xml:space="preserve"> DE L'ACTION ?</t>
    </r>
  </si>
  <si>
    <r>
      <rPr>
        <sz val="11"/>
        <color theme="8" tint="-0.249977111117893"/>
        <rFont val="Calibri"/>
        <family val="2"/>
        <scheme val="minor"/>
      </rPr>
      <t xml:space="preserve">QUEL EST LE </t>
    </r>
    <r>
      <rPr>
        <b/>
        <sz val="11"/>
        <color theme="8" tint="-0.249977111117893"/>
        <rFont val="Calibri"/>
        <family val="2"/>
        <scheme val="minor"/>
      </rPr>
      <t>TYPE</t>
    </r>
    <r>
      <rPr>
        <sz val="11"/>
        <color theme="8" tint="-0.249977111117893"/>
        <rFont val="Calibri"/>
        <family val="2"/>
        <scheme val="minor"/>
      </rPr>
      <t xml:space="preserve"> DE L'ACTION ?</t>
    </r>
  </si>
  <si>
    <r>
      <rPr>
        <sz val="11"/>
        <color theme="8" tint="-0.249977111117893"/>
        <rFont val="Calibri"/>
        <family val="2"/>
        <scheme val="minor"/>
      </rPr>
      <t xml:space="preserve">QUELLE EST LA </t>
    </r>
    <r>
      <rPr>
        <b/>
        <sz val="11"/>
        <color theme="8" tint="-0.249977111117893"/>
        <rFont val="Calibri"/>
        <family val="2"/>
        <scheme val="minor"/>
      </rPr>
      <t>LOCALISATION GEOGRAPHIQUE</t>
    </r>
    <r>
      <rPr>
        <sz val="11"/>
        <color theme="8" tint="-0.249977111117893"/>
        <rFont val="Calibri"/>
        <family val="2"/>
        <scheme val="minor"/>
      </rPr>
      <t xml:space="preserve"> DE L'ACTION ?</t>
    </r>
  </si>
  <si>
    <r>
      <rPr>
        <sz val="11"/>
        <color theme="8" tint="-0.249977111117893"/>
        <rFont val="Calibri"/>
        <family val="2"/>
        <scheme val="minor"/>
      </rPr>
      <t xml:space="preserve">DONNEZ UNE </t>
    </r>
    <r>
      <rPr>
        <b/>
        <sz val="11"/>
        <color theme="8" tint="-0.249977111117893"/>
        <rFont val="Calibri"/>
        <family val="2"/>
        <scheme val="minor"/>
      </rPr>
      <t>DESCRIPTION</t>
    </r>
    <r>
      <rPr>
        <sz val="11"/>
        <color theme="8" tint="-0.249977111117893"/>
        <rFont val="Calibri"/>
        <family val="2"/>
        <scheme val="minor"/>
      </rPr>
      <t xml:space="preserve"> DE L'ACTION</t>
    </r>
  </si>
  <si>
    <r>
      <rPr>
        <sz val="11"/>
        <color theme="8" tint="-0.249977111117893"/>
        <rFont val="Calibri"/>
        <family val="2"/>
        <scheme val="minor"/>
      </rPr>
      <t xml:space="preserve">QUEL EST LE </t>
    </r>
    <r>
      <rPr>
        <b/>
        <sz val="11"/>
        <color theme="8" tint="-0.249977111117893"/>
        <rFont val="Calibri"/>
        <family val="2"/>
        <scheme val="minor"/>
      </rPr>
      <t>PRINCIPAL OBJECTIF</t>
    </r>
    <r>
      <rPr>
        <sz val="11"/>
        <color theme="8" tint="-0.249977111117893"/>
        <rFont val="Calibri"/>
        <family val="2"/>
        <scheme val="minor"/>
      </rPr>
      <t xml:space="preserve"> DE L'ACTION ?</t>
    </r>
  </si>
  <si>
    <r>
      <rPr>
        <sz val="11"/>
        <color theme="8" tint="-0.249977111117893"/>
        <rFont val="Calibri"/>
        <family val="2"/>
        <scheme val="minor"/>
      </rPr>
      <t xml:space="preserve">QUEL EST LE </t>
    </r>
    <r>
      <rPr>
        <b/>
        <sz val="11"/>
        <color theme="8" tint="-0.249977111117893"/>
        <rFont val="Calibri"/>
        <family val="2"/>
        <scheme val="minor"/>
      </rPr>
      <t>CONTEXTE</t>
    </r>
    <r>
      <rPr>
        <sz val="11"/>
        <color theme="8" tint="-0.249977111117893"/>
        <rFont val="Calibri"/>
        <family val="2"/>
        <scheme val="minor"/>
      </rPr>
      <t xml:space="preserve"> PRECEDANT LA REALISATION DE L'ACTION ?</t>
    </r>
  </si>
  <si>
    <r>
      <t xml:space="preserve">QUELS SONT LES PRINCIPAUX </t>
    </r>
    <r>
      <rPr>
        <b/>
        <sz val="11"/>
        <color theme="8" tint="-0.249977111117893"/>
        <rFont val="Calibri"/>
        <family val="2"/>
        <scheme val="minor"/>
      </rPr>
      <t xml:space="preserve">GES VISES </t>
    </r>
    <r>
      <rPr>
        <sz val="11"/>
        <color theme="8" tint="-0.249977111117893"/>
        <rFont val="Calibri"/>
        <family val="2"/>
        <scheme val="minor"/>
      </rPr>
      <t>PAR L'ACTION ?</t>
    </r>
  </si>
  <si>
    <r>
      <rPr>
        <sz val="11"/>
        <color theme="8" tint="-0.249977111117893"/>
        <rFont val="Calibri"/>
        <family val="2"/>
        <scheme val="minor"/>
      </rPr>
      <t xml:space="preserve">QUEL EST LE </t>
    </r>
    <r>
      <rPr>
        <b/>
        <sz val="11"/>
        <color theme="8" tint="-0.249977111117893"/>
        <rFont val="Calibri"/>
        <family val="2"/>
        <scheme val="minor"/>
      </rPr>
      <t xml:space="preserve">PRINCIPAL SECTEUR D'ACTIVITE </t>
    </r>
    <r>
      <rPr>
        <sz val="11"/>
        <color theme="8" tint="-0.249977111117893"/>
        <rFont val="Calibri"/>
        <family val="2"/>
        <scheme val="minor"/>
      </rPr>
      <t>CONCERNE PAR L'ACTION ?</t>
    </r>
  </si>
  <si>
    <r>
      <rPr>
        <sz val="11"/>
        <color theme="8" tint="-0.249977111117893"/>
        <rFont val="Calibri"/>
        <family val="2"/>
        <scheme val="minor"/>
      </rPr>
      <t xml:space="preserve">QUELLES SONT LES </t>
    </r>
    <r>
      <rPr>
        <b/>
        <sz val="11"/>
        <color theme="8" tint="-0.249977111117893"/>
        <rFont val="Calibri"/>
        <family val="2"/>
        <scheme val="minor"/>
      </rPr>
      <t>AUTRES INFORMATIONS</t>
    </r>
    <r>
      <rPr>
        <sz val="11"/>
        <color theme="8" tint="-0.249977111117893"/>
        <rFont val="Calibri"/>
        <family val="2"/>
        <scheme val="minor"/>
      </rPr>
      <t xml:space="preserve"> EVENTUELLEMENT UTILES POUR LA QUANTIFICATION DE L'ACTION ?</t>
    </r>
  </si>
  <si>
    <t>FACTEURS
EXTERNES</t>
  </si>
  <si>
    <t>Action physique &gt; Technologie</t>
  </si>
  <si>
    <t>Action physique &gt; Infrastructure</t>
  </si>
  <si>
    <t>Action physique &gt; Procédés</t>
  </si>
  <si>
    <t>Action organisationnelle &gt; Recherche &amp; développement</t>
  </si>
  <si>
    <t>Action organisationnelle &gt; Stratégie de développement</t>
  </si>
  <si>
    <t>Action organisationnelle &gt; Optimisation des flux</t>
  </si>
  <si>
    <t>Action comportementale &gt; Information et sensibilisation</t>
  </si>
  <si>
    <t>Action comportementale &gt; Engagement ou accord volontaire</t>
  </si>
  <si>
    <t xml:space="preserve">Action comportementale &gt; Formation </t>
  </si>
  <si>
    <t>Action règlementaire &gt; Obligation / interdiction</t>
  </si>
  <si>
    <t>Action règlementaire &gt; Fiscalité</t>
  </si>
  <si>
    <t>Action règlementaire &gt; Mécanisme de marché</t>
  </si>
  <si>
    <t>Action règlementaire &gt; Incitation financière</t>
  </si>
  <si>
    <t>8.1</t>
  </si>
  <si>
    <t>CREDITS</t>
  </si>
  <si>
    <t>VERSION</t>
  </si>
  <si>
    <t xml:space="preserve">Après avoir cliqué sur l'arbre proposé, les options suivantes s'activent dans la barre de menu : </t>
  </si>
  <si>
    <t>Agriculture</t>
  </si>
  <si>
    <t>Consommation des ménages</t>
  </si>
  <si>
    <t>Emissions de GES relatives à la source / conséquence dans le scénario avec action</t>
  </si>
  <si>
    <t xml:space="preserve">- Il est possible également que la mise en forme de l'onglet ne soit pas optimale. N'hésitez pas à jouer sur la hauteur des lignes ou la taille de la police pour adapter la mise en forme au format de votre contenu. </t>
  </si>
  <si>
    <t>Estimer et interpréter les réductions d’émissions attendues par l'action</t>
  </si>
  <si>
    <t>Bâtiment-Résidentiel-Tertiaire</t>
  </si>
  <si>
    <t>La représentation de l'arbre des conséquences ci-dessous repose sur la fonction "SmartArt" de Microsoft Office. Il est conseillé de modifier l'architecture et le contenu des cellules de l'arbre en utilisant le volet "Texte" qui s'ouvre lorsque vous cliquez sur l'arbre (en particulier les fonctions qui apparaissent en haut de ce volet).</t>
  </si>
  <si>
    <t>1a</t>
  </si>
  <si>
    <t>Conséquences concernées</t>
  </si>
  <si>
    <t>8.2</t>
  </si>
  <si>
    <t>CALCULS CONSEQUENCE 3</t>
  </si>
  <si>
    <t>Impact GES net relatif à la conséquence</t>
  </si>
  <si>
    <r>
      <t>Avec action</t>
    </r>
    <r>
      <rPr>
        <sz val="12"/>
        <color theme="1"/>
        <rFont val="Calibri"/>
        <family val="2"/>
        <scheme val="minor"/>
      </rPr>
      <t xml:space="preserve"> et référence</t>
    </r>
  </si>
  <si>
    <t>1b</t>
  </si>
  <si>
    <t>L'ONGLET "LISTES"</t>
  </si>
  <si>
    <t>La fonction de l'onglet "Listes" est de rassembler l'ensemble des listes utilisées dans les menus déroulants des étapes 1 à 8. Aucune action de l'utilisateur n'est prévue sur cet onglet.</t>
  </si>
  <si>
    <t>CONTACT</t>
  </si>
  <si>
    <t>fanny.fleuriot@ademe.fr</t>
  </si>
  <si>
    <t>- Plusieurs cellules contiennent des listes déroulantes. Pour les activer, cliquez dans la case puis sur le triangle qui apparaît à sa droite :</t>
  </si>
  <si>
    <t xml:space="preserve">- Attention, le remplissage automatique peut donner lieu à des contenus que vous voudrez améliorer : vous pouvez alors compléter manuellement les cellules concernées. Notez que si vous complétez manuellement l'onglet "Synthèse", vous effacerez les formules et perdrez la fonctionnalité de renseignement automatique de cet onglet. </t>
  </si>
  <si>
    <r>
      <t xml:space="preserve">QUANTIFIER L'IMPACT GES D'UNE ACTION DE REDUCTION DES EMISSIONS
</t>
    </r>
    <r>
      <rPr>
        <sz val="12"/>
        <color theme="0"/>
        <rFont val="Calibri"/>
        <family val="2"/>
        <scheme val="minor"/>
      </rPr>
      <t>NOTICE D'UTILISATION DE LA FICHE ACTION</t>
    </r>
  </si>
  <si>
    <r>
      <t xml:space="preserve">Cet outil a été développé par </t>
    </r>
    <r>
      <rPr>
        <b/>
        <sz val="10"/>
        <color theme="1" tint="0.14999847407452621"/>
        <rFont val="Calibri"/>
        <family val="2"/>
        <scheme val="minor"/>
      </rPr>
      <t>ECO2 Initiative</t>
    </r>
    <r>
      <rPr>
        <sz val="10"/>
        <color theme="1" tint="0.14999847407452621"/>
        <rFont val="Calibri"/>
        <family val="2"/>
        <scheme val="minor"/>
      </rPr>
      <t xml:space="preserve"> pour le compte de l'</t>
    </r>
    <r>
      <rPr>
        <b/>
        <sz val="10"/>
        <color theme="1" tint="0.14999847407452621"/>
        <rFont val="Calibri"/>
        <family val="2"/>
        <scheme val="minor"/>
      </rPr>
      <t>ADEME</t>
    </r>
    <r>
      <rPr>
        <sz val="10"/>
        <color theme="1" tint="0.14999847407452621"/>
        <rFont val="Calibri"/>
        <family val="2"/>
        <scheme val="minor"/>
      </rPr>
      <t xml:space="preserve">. </t>
    </r>
  </si>
  <si>
    <r>
      <rPr>
        <sz val="11"/>
        <color theme="8" tint="-0.249977111117893"/>
        <rFont val="Calibri"/>
        <family val="2"/>
        <scheme val="minor"/>
      </rPr>
      <t>QUELLE EST LA</t>
    </r>
    <r>
      <rPr>
        <b/>
        <sz val="11"/>
        <color theme="8" tint="-0.249977111117893"/>
        <rFont val="Calibri"/>
        <family val="2"/>
        <scheme val="minor"/>
      </rPr>
      <t xml:space="preserve"> DATE DE DEBUT DES CONSEQUENCES</t>
    </r>
    <r>
      <rPr>
        <sz val="11"/>
        <color theme="8" tint="-0.249977111117893"/>
        <rFont val="Calibri"/>
        <family val="2"/>
        <scheme val="minor"/>
      </rPr>
      <t xml:space="preserve"> DE L'ACTION ?</t>
    </r>
  </si>
  <si>
    <r>
      <rPr>
        <sz val="11"/>
        <color theme="8" tint="-0.249977111117893"/>
        <rFont val="Calibri"/>
        <family val="2"/>
        <scheme val="minor"/>
      </rPr>
      <t>QUELLE EST LA</t>
    </r>
    <r>
      <rPr>
        <b/>
        <sz val="11"/>
        <color theme="8" tint="-0.249977111117893"/>
        <rFont val="Calibri"/>
        <family val="2"/>
        <scheme val="minor"/>
      </rPr>
      <t xml:space="preserve"> DATE DE DEBUT DE MISE EN ŒUVRE</t>
    </r>
    <r>
      <rPr>
        <sz val="11"/>
        <color theme="8" tint="-0.249977111117893"/>
        <rFont val="Calibri"/>
        <family val="2"/>
        <scheme val="minor"/>
      </rPr>
      <t xml:space="preserve"> DE L'ACTION ?</t>
    </r>
  </si>
  <si>
    <r>
      <rPr>
        <sz val="11"/>
        <color theme="8" tint="-0.249977111117893"/>
        <rFont val="Calibri"/>
        <family val="2"/>
        <scheme val="minor"/>
      </rPr>
      <t>QUELLE EST LA</t>
    </r>
    <r>
      <rPr>
        <b/>
        <sz val="11"/>
        <color theme="8" tint="-0.249977111117893"/>
        <rFont val="Calibri"/>
        <family val="2"/>
        <scheme val="minor"/>
      </rPr>
      <t xml:space="preserve"> DUREE</t>
    </r>
    <r>
      <rPr>
        <sz val="11"/>
        <color theme="8" tint="-0.249977111117893"/>
        <rFont val="Calibri"/>
        <family val="2"/>
        <scheme val="minor"/>
      </rPr>
      <t xml:space="preserve"> </t>
    </r>
    <r>
      <rPr>
        <b/>
        <sz val="11"/>
        <color theme="8" tint="-0.249977111117893"/>
        <rFont val="Calibri"/>
        <family val="2"/>
        <scheme val="minor"/>
      </rPr>
      <t>DE MISE EN ŒUVRE</t>
    </r>
    <r>
      <rPr>
        <sz val="11"/>
        <color theme="8" tint="-0.249977111117893"/>
        <rFont val="Calibri"/>
        <family val="2"/>
        <scheme val="minor"/>
      </rPr>
      <t xml:space="preserve"> DE L'ACTION ?</t>
    </r>
  </si>
  <si>
    <r>
      <rPr>
        <sz val="11"/>
        <color theme="8" tint="-0.249977111117893"/>
        <rFont val="Calibri"/>
        <family val="2"/>
        <scheme val="minor"/>
      </rPr>
      <t>QUELLE EST LA</t>
    </r>
    <r>
      <rPr>
        <b/>
        <sz val="11"/>
        <color theme="8" tint="-0.249977111117893"/>
        <rFont val="Calibri"/>
        <family val="2"/>
        <scheme val="minor"/>
      </rPr>
      <t xml:space="preserve"> DUREE DES CONSEQUENCES</t>
    </r>
    <r>
      <rPr>
        <sz val="11"/>
        <color theme="8" tint="-0.249977111117893"/>
        <rFont val="Calibri"/>
        <family val="2"/>
        <scheme val="minor"/>
      </rPr>
      <t xml:space="preserve"> DE L'ACTION ?</t>
    </r>
  </si>
  <si>
    <t>2.17</t>
  </si>
  <si>
    <t>2.18</t>
  </si>
  <si>
    <t>2.19</t>
  </si>
  <si>
    <t>2.20</t>
  </si>
  <si>
    <t>2.9</t>
  </si>
  <si>
    <t>Action organisationnelle &gt; Politique d'achat responsable / durable</t>
  </si>
  <si>
    <t>Indice de confiance faible - Objectifs peu exigeants (ex : « avoir une première idée du potentiel d’une action »)</t>
  </si>
  <si>
    <t>Indice de confiance élevé - Objectifs très exigeants (ex : « communiquer sur l’efficacité d’une action »)</t>
  </si>
  <si>
    <t>Indice de confiance modéré - Objectifs assez exigeants (ex : « choisir entre différentes actions »)</t>
  </si>
  <si>
    <t>Action visant en premier lieu des émissions directes du BEGES de l'organisation porteuse de l’action (scopes 1 et 2)</t>
  </si>
  <si>
    <t>Action visant en premier lieu des émissions indirectes du BEGES de l’organisation du porteur (scope 3) ou des émissions n’apparaissant pas dans ce BEGES</t>
  </si>
  <si>
    <t>Autre poste ou intitulé différent (remplacer par votre intitulé)</t>
  </si>
  <si>
    <t>Poste - approche organisation</t>
  </si>
  <si>
    <t>Poste - approche territoire</t>
  </si>
  <si>
    <t>Résidentiel</t>
  </si>
  <si>
    <t>Tertiaire</t>
  </si>
  <si>
    <t>Agriculture et pêche</t>
  </si>
  <si>
    <t>Industries de l'énergie</t>
  </si>
  <si>
    <t>Procédés industriels</t>
  </si>
  <si>
    <t>Transport de marchandises</t>
  </si>
  <si>
    <t>Déplacements de personnes</t>
  </si>
  <si>
    <t>Construction et voirie</t>
  </si>
  <si>
    <t>Fin de vie des déchets</t>
  </si>
  <si>
    <t>Biens de consommations</t>
  </si>
  <si>
    <t>Alimentation</t>
  </si>
  <si>
    <r>
      <rPr>
        <sz val="11"/>
        <color theme="8" tint="-0.249977111117893"/>
        <rFont val="Calibri"/>
        <family val="2"/>
        <scheme val="minor"/>
      </rPr>
      <t xml:space="preserve">POUR CHAQUE FACTEUR EXTERNE IDENTIFIE, INDIQUEZ </t>
    </r>
    <r>
      <rPr>
        <b/>
        <sz val="11"/>
        <color theme="8" tint="-0.249977111117893"/>
        <rFont val="Calibri"/>
        <family val="2"/>
        <scheme val="minor"/>
      </rPr>
      <t>SUR QUELLE(S) CONSEQUENCE(S) DE L'ARBRE IL OPERE</t>
    </r>
  </si>
  <si>
    <t>&gt;&gt;  A compléter au fur et à mesure des étapes 3, 4 et 6  &lt;&lt;</t>
  </si>
  <si>
    <r>
      <rPr>
        <sz val="11"/>
        <color theme="8" tint="-0.249977111117893"/>
        <rFont val="Calibri"/>
        <family val="2"/>
        <scheme val="minor"/>
      </rPr>
      <t>DRESSEZ CI-DESSUS L'</t>
    </r>
    <r>
      <rPr>
        <b/>
        <sz val="11"/>
        <color theme="8" tint="-0.249977111117893"/>
        <rFont val="Calibri"/>
        <family val="2"/>
        <scheme val="minor"/>
      </rPr>
      <t>ARBRE DES CONSEQUENCES</t>
    </r>
    <r>
      <rPr>
        <sz val="11"/>
        <color theme="8" tint="-0.249977111117893"/>
        <rFont val="Calibri"/>
        <family val="2"/>
        <scheme val="minor"/>
      </rPr>
      <t xml:space="preserve"> DE L'ACTION</t>
    </r>
  </si>
  <si>
    <r>
      <rPr>
        <sz val="11"/>
        <color theme="8" tint="-0.249977111117893"/>
        <rFont val="Calibri"/>
        <family val="2"/>
      </rPr>
      <t xml:space="preserve">IDENTIFIEZ ET DECRIVEZ CHAQUE </t>
    </r>
    <r>
      <rPr>
        <b/>
        <sz val="11"/>
        <color theme="8" tint="-0.249977111117893"/>
        <rFont val="Calibri"/>
        <family val="2"/>
      </rPr>
      <t>FACTEUR EXTERNE</t>
    </r>
    <r>
      <rPr>
        <sz val="11"/>
        <color theme="8" tint="-0.249977111117893"/>
        <rFont val="Calibri"/>
        <family val="2"/>
      </rPr>
      <t xml:space="preserve"> A L'ACTION</t>
    </r>
  </si>
  <si>
    <t>Le facteur performance cherche à rendre compte de l’évolution de la performance d’un équipement (véhicule, chaudière, luminaire, etc.) ou d’un procédé (process de fabrication, technique culturale, etc.).</t>
  </si>
  <si>
    <t>Performance</t>
  </si>
  <si>
    <t>Conséquence ayant un impact GES</t>
  </si>
  <si>
    <t>Conséquence prise en compte dans la quantification</t>
  </si>
  <si>
    <t>Prise en compte dans la quantification</t>
  </si>
  <si>
    <t>PRIS EN COMPTE ?</t>
  </si>
  <si>
    <r>
      <rPr>
        <sz val="11"/>
        <color theme="8" tint="-0.249977111117893"/>
        <rFont val="Calibri"/>
        <family val="2"/>
        <scheme val="minor"/>
      </rPr>
      <t xml:space="preserve">POUR CHAQUE FACTEUR EXTERNE IDENTIFIE ET PRIS EN COMPTE, INDIQUEZ </t>
    </r>
    <r>
      <rPr>
        <b/>
        <sz val="11"/>
        <color theme="8" tint="-0.249977111117893"/>
        <rFont val="Calibri"/>
        <family val="2"/>
        <scheme val="minor"/>
      </rPr>
      <t>SUR QUELLE(S) CONSEQUENCE(S) DE L'ARBRE IL OPERE</t>
    </r>
  </si>
  <si>
    <t>4.3</t>
  </si>
  <si>
    <r>
      <t>A réaliser dans l'onglet "</t>
    </r>
    <r>
      <rPr>
        <b/>
        <i/>
        <sz val="11"/>
        <color rgb="FFF2B600"/>
        <rFont val="Calibri"/>
        <family val="2"/>
        <scheme val="minor"/>
      </rPr>
      <t>ARBRE</t>
    </r>
    <r>
      <rPr>
        <i/>
        <sz val="11"/>
        <color rgb="FFF2B600"/>
        <rFont val="Calibri"/>
        <family val="2"/>
        <scheme val="minor"/>
      </rPr>
      <t>"</t>
    </r>
  </si>
  <si>
    <t>&gt;&gt; Un exemple d'arbre des conséquences intégralement complété est disponible ci-dessous. &lt;&lt;</t>
  </si>
  <si>
    <t>3.3</t>
  </si>
  <si>
    <r>
      <rPr>
        <sz val="11"/>
        <color theme="8" tint="-0.249977111117893"/>
        <rFont val="Calibri"/>
        <family val="2"/>
        <scheme val="minor"/>
      </rPr>
      <t>DONNEZ UNE</t>
    </r>
    <r>
      <rPr>
        <b/>
        <sz val="11"/>
        <color theme="8" tint="-0.249977111117893"/>
        <rFont val="Calibri"/>
        <family val="2"/>
        <scheme val="minor"/>
      </rPr>
      <t xml:space="preserve"> DESCRIPTION DE CHAQUE CONSEQUENCE </t>
    </r>
    <r>
      <rPr>
        <sz val="11"/>
        <color theme="8" tint="-0.249977111117893"/>
        <rFont val="Calibri"/>
        <family val="2"/>
        <scheme val="minor"/>
      </rPr>
      <t>DE L'ARBRE</t>
    </r>
  </si>
  <si>
    <r>
      <rPr>
        <sz val="11"/>
        <color theme="8" tint="-0.249977111117893"/>
        <rFont val="Calibri"/>
        <family val="2"/>
        <scheme val="minor"/>
      </rPr>
      <t>EXPLICITEZ LES</t>
    </r>
    <r>
      <rPr>
        <b/>
        <sz val="11"/>
        <color theme="8" tint="-0.249977111117893"/>
        <rFont val="Calibri"/>
        <family val="2"/>
        <scheme val="minor"/>
      </rPr>
      <t xml:space="preserve"> HYPOTHESES REALISEES</t>
    </r>
    <r>
      <rPr>
        <sz val="11"/>
        <color theme="8" tint="-0.249977111117893"/>
        <rFont val="Calibri"/>
        <family val="2"/>
        <scheme val="minor"/>
      </rPr>
      <t xml:space="preserve"> POUR CONSTRUIRE L'ARBRE DES CONSEQUENCES</t>
    </r>
  </si>
  <si>
    <r>
      <rPr>
        <sz val="11"/>
        <color theme="8" tint="-0.249977111117893"/>
        <rFont val="Calibri"/>
        <family val="2"/>
        <scheme val="minor"/>
      </rPr>
      <t xml:space="preserve">DONNEZ UNE </t>
    </r>
    <r>
      <rPr>
        <b/>
        <sz val="11"/>
        <color theme="8" tint="-0.249977111117893"/>
        <rFont val="Calibri"/>
        <family val="2"/>
        <scheme val="minor"/>
      </rPr>
      <t>DESCRIPTION</t>
    </r>
    <r>
      <rPr>
        <sz val="11"/>
        <color theme="8" tint="-0.249977111117893"/>
        <rFont val="Calibri"/>
        <family val="2"/>
        <scheme val="minor"/>
      </rPr>
      <t xml:space="preserve"> DU(DES) SCENARIO(S) DE REFERENCE POTENTIEL(S)</t>
    </r>
  </si>
  <si>
    <t>Comment démarrer la construction ?</t>
  </si>
  <si>
    <t>Comment structurer son arbre ?</t>
  </si>
  <si>
    <t>Comment terminer son arbre ?</t>
  </si>
  <si>
    <t>Conséquence-titre (aide à structurer l'arbre mais ne représente pas un impact)</t>
  </si>
  <si>
    <t>&gt;&gt; Règle n°1 :</t>
  </si>
  <si>
    <t>&gt;&gt; Règle n°2 :</t>
  </si>
  <si>
    <t>&gt;&gt; Règle n°3 :</t>
  </si>
  <si>
    <r>
      <rPr>
        <u/>
        <sz val="11"/>
        <color theme="1"/>
        <rFont val="Calibri (Corps)"/>
      </rPr>
      <t>A noter</t>
    </r>
    <r>
      <rPr>
        <sz val="11"/>
        <color theme="1"/>
        <rFont val="Calibri"/>
        <family val="2"/>
        <scheme val="minor"/>
      </rPr>
      <t xml:space="preserve"> : il faut alors s’assurer que la conséquence agrégée prend bien en compte l’ensemble des conséquences initialement rassemblées.</t>
    </r>
  </si>
  <si>
    <t>LA PREPARATION EN AMONT</t>
  </si>
  <si>
    <t>LA CONSTRUCTION DE L'ARBRE</t>
  </si>
  <si>
    <t>LES MODALITES DE MISE EN ŒUVRE</t>
  </si>
  <si>
    <t>OU</t>
  </si>
  <si>
    <r>
      <rPr>
        <b/>
        <sz val="11"/>
        <rFont val="Calibri (Corps)"/>
      </rPr>
      <t>Objectif :</t>
    </r>
    <r>
      <rPr>
        <sz val="11"/>
        <rFont val="Calibri"/>
        <family val="2"/>
        <scheme val="minor"/>
      </rPr>
      <t xml:space="preserve"> réaliser l’arbre des conséquences de l’action permet d’identifier les principales conséquences de l’action mais également l’ensemble des conséquences collatérales qui y sont liées, toutes étant susceptibles d’influencer le résultat de la quantification de l’impact GES.</t>
    </r>
  </si>
  <si>
    <t>(F1)</t>
  </si>
  <si>
    <t>Note de fiabilité</t>
  </si>
  <si>
    <t>Scénario - note de fiabilité</t>
  </si>
  <si>
    <t>Fine, intégrant si besoin les facteurs externes</t>
  </si>
  <si>
    <t>Moyenne</t>
  </si>
  <si>
    <t>Approximative</t>
  </si>
  <si>
    <t>A</t>
  </si>
  <si>
    <t>B</t>
  </si>
  <si>
    <t>C</t>
  </si>
  <si>
    <t>A1</t>
  </si>
  <si>
    <t>A2</t>
  </si>
  <si>
    <t>A3</t>
  </si>
  <si>
    <t>B1</t>
  </si>
  <si>
    <t>B2</t>
  </si>
  <si>
    <t>B3</t>
  </si>
  <si>
    <t>C1</t>
  </si>
  <si>
    <t>C2</t>
  </si>
  <si>
    <t>C3</t>
  </si>
  <si>
    <r>
      <rPr>
        <sz val="11"/>
        <color theme="8" tint="-0.249977111117893"/>
        <rFont val="Calibri"/>
        <family val="2"/>
        <scheme val="minor"/>
      </rPr>
      <t xml:space="preserve">QUELS SONT LES </t>
    </r>
    <r>
      <rPr>
        <b/>
        <sz val="11"/>
        <color theme="8" tint="-0.249977111117893"/>
        <rFont val="Calibri"/>
        <family val="2"/>
        <scheme val="minor"/>
      </rPr>
      <t>GES PRIS EN COMPTE</t>
    </r>
    <r>
      <rPr>
        <sz val="11"/>
        <color theme="8" tint="-0.249977111117893"/>
        <rFont val="Calibri"/>
        <family val="2"/>
        <scheme val="minor"/>
      </rPr>
      <t xml:space="preserve"> DANS LA QUANTIFICATION ?</t>
    </r>
  </si>
  <si>
    <r>
      <rPr>
        <sz val="11"/>
        <color theme="8" tint="-0.249977111117893"/>
        <rFont val="Calibri"/>
        <family val="2"/>
        <scheme val="minor"/>
      </rPr>
      <t>QUELLE EST L'</t>
    </r>
    <r>
      <rPr>
        <b/>
        <sz val="11"/>
        <color theme="8" tint="-0.249977111117893"/>
        <rFont val="Calibri"/>
        <family val="2"/>
        <scheme val="minor"/>
      </rPr>
      <t>ORIGINE DES EMISSIONS</t>
    </r>
    <r>
      <rPr>
        <sz val="11"/>
        <color theme="8" tint="-0.249977111117893"/>
        <rFont val="Calibri"/>
        <family val="2"/>
        <scheme val="minor"/>
      </rPr>
      <t xml:space="preserve"> (PUITS ET SOURCES) DE GES VISEES PAR L'ACTION ?</t>
    </r>
  </si>
  <si>
    <r>
      <rPr>
        <sz val="11"/>
        <color theme="8" tint="-0.249977111117893"/>
        <rFont val="Calibri"/>
        <family val="2"/>
        <scheme val="minor"/>
      </rPr>
      <t xml:space="preserve">SELECTIONNEZ LES </t>
    </r>
    <r>
      <rPr>
        <b/>
        <sz val="11"/>
        <color theme="8" tint="-0.249977111117893"/>
        <rFont val="Calibri"/>
        <family val="2"/>
        <scheme val="minor"/>
      </rPr>
      <t xml:space="preserve">CONSEQUENCES DE L'ACTION A PRENDRE EN COMPTE </t>
    </r>
    <r>
      <rPr>
        <sz val="11"/>
        <color theme="8" tint="-0.249977111117893"/>
        <rFont val="Calibri"/>
        <family val="2"/>
        <scheme val="minor"/>
      </rPr>
      <t>DANS LA QUANTIFICATION</t>
    </r>
  </si>
  <si>
    <t>7.4</t>
  </si>
  <si>
    <t>Données - note de fiabilité</t>
  </si>
  <si>
    <t>Données approchées ou extrapolées</t>
  </si>
  <si>
    <t>Données secondaires</t>
  </si>
  <si>
    <t>Données primaires</t>
  </si>
  <si>
    <t>Approximatif</t>
  </si>
  <si>
    <t>Moyen</t>
  </si>
  <si>
    <t>Dires d’experts</t>
  </si>
  <si>
    <t>Données constructeurs / calculées</t>
  </si>
  <si>
    <t>Données mesurées / vérifiées</t>
  </si>
  <si>
    <t>Note de fiabilité globale</t>
  </si>
  <si>
    <t>CALCULS CONSEQUENCE 4</t>
  </si>
  <si>
    <t>CALCULS CONSEQUENCE 5</t>
  </si>
  <si>
    <t>CALCULS CONSEQUENCE 6</t>
  </si>
  <si>
    <t>CALCULS CONSEQUENCE 7</t>
  </si>
  <si>
    <t>CALCULS CONSEQUENCE 8</t>
  </si>
  <si>
    <t>CALCULS CONSEQUENCE 9</t>
  </si>
  <si>
    <t>CALCULS CONSEQUENCE 10</t>
  </si>
  <si>
    <t>Spécifique à la source / puits</t>
  </si>
  <si>
    <t>8.3</t>
  </si>
  <si>
    <t>Indice de confiance du résultat final</t>
  </si>
  <si>
    <t>Conséquence retenue n°1
(à préciser)</t>
  </si>
  <si>
    <t>Conséquence retenue n°2
(à préciser)</t>
  </si>
  <si>
    <r>
      <t xml:space="preserve">QUELLE EST LA </t>
    </r>
    <r>
      <rPr>
        <b/>
        <sz val="11"/>
        <color theme="8" tint="-0.249977111117893"/>
        <rFont val="Calibri"/>
        <family val="2"/>
        <scheme val="minor"/>
      </rPr>
      <t>DATE DE DEBUT D'OBSERVATION</t>
    </r>
    <r>
      <rPr>
        <sz val="11"/>
        <color theme="8" tint="-0.249977111117893"/>
        <rFont val="Calibri"/>
        <family val="2"/>
        <scheme val="minor"/>
      </rPr>
      <t xml:space="preserve"> DES EFFETS DE L'ACTION ?
</t>
    </r>
    <r>
      <rPr>
        <i/>
        <sz val="11"/>
        <color theme="8" tint="-0.249977111117893"/>
        <rFont val="Calibri"/>
        <family val="2"/>
        <scheme val="minor"/>
      </rPr>
      <t>(en cohérence avec la période des conséquences de l'action)</t>
    </r>
  </si>
  <si>
    <r>
      <t xml:space="preserve">QUELLE EST LA </t>
    </r>
    <r>
      <rPr>
        <b/>
        <sz val="11"/>
        <color theme="8" tint="-0.249977111117893"/>
        <rFont val="Calibri"/>
        <family val="2"/>
        <scheme val="minor"/>
      </rPr>
      <t>DUREE D'OBSERVATION</t>
    </r>
    <r>
      <rPr>
        <sz val="11"/>
        <color theme="8" tint="-0.249977111117893"/>
        <rFont val="Calibri"/>
        <family val="2"/>
        <scheme val="minor"/>
      </rPr>
      <t xml:space="preserve"> DES EFFETS DE L'ACTION ?
</t>
    </r>
    <r>
      <rPr>
        <i/>
        <sz val="11"/>
        <color theme="8" tint="-0.249977111117893"/>
        <rFont val="Calibri"/>
        <family val="2"/>
        <scheme val="minor"/>
      </rPr>
      <t>(en cohérence avec la période des conséquences de l'action)</t>
    </r>
  </si>
  <si>
    <r>
      <t>Compléter l'arbre des conséquences (onglet "</t>
    </r>
    <r>
      <rPr>
        <b/>
        <sz val="11"/>
        <color rgb="FFF2B600"/>
        <rFont val="Calibri"/>
        <family val="2"/>
        <scheme val="minor"/>
      </rPr>
      <t>ARBRE</t>
    </r>
    <r>
      <rPr>
        <sz val="11"/>
        <color rgb="FFF2B600"/>
        <rFont val="Calibri"/>
        <family val="2"/>
        <scheme val="minor"/>
      </rPr>
      <t>") avec la légende suivante :</t>
    </r>
  </si>
  <si>
    <t>Le facteur externe F4 opère sur la conséquence 1.1 et de fait, sur toutes les conséquences d'ordre inférieur qui lui sont liées.</t>
  </si>
  <si>
    <r>
      <rPr>
        <sz val="11"/>
        <color theme="9" tint="-0.249977111117893"/>
        <rFont val="Calibri"/>
        <family val="2"/>
        <scheme val="minor"/>
      </rPr>
      <t xml:space="preserve">DETERMINEZ LA </t>
    </r>
    <r>
      <rPr>
        <b/>
        <sz val="11"/>
        <color theme="9" tint="-0.249977111117893"/>
        <rFont val="Calibri"/>
        <family val="2"/>
        <scheme val="minor"/>
      </rPr>
      <t>NOTE DE FIABILITE</t>
    </r>
    <r>
      <rPr>
        <sz val="11"/>
        <color theme="9" tint="-0.249977111117893"/>
        <rFont val="Calibri"/>
        <family val="2"/>
        <scheme val="minor"/>
      </rPr>
      <t xml:space="preserve"> ASSOCIEE A LA QUALITE DES DONNEES</t>
    </r>
  </si>
  <si>
    <r>
      <rPr>
        <sz val="11"/>
        <color theme="9" tint="-0.249977111117893"/>
        <rFont val="Calibri"/>
        <family val="2"/>
        <scheme val="minor"/>
      </rPr>
      <t xml:space="preserve">DETERMINEZ LA </t>
    </r>
    <r>
      <rPr>
        <b/>
        <sz val="11"/>
        <color theme="9" tint="-0.249977111117893"/>
        <rFont val="Calibri"/>
        <family val="2"/>
        <scheme val="minor"/>
      </rPr>
      <t>NOTE DE FIABILITE</t>
    </r>
    <r>
      <rPr>
        <sz val="11"/>
        <color theme="9" tint="-0.249977111117893"/>
        <rFont val="Calibri"/>
        <family val="2"/>
        <scheme val="minor"/>
      </rPr>
      <t xml:space="preserve"> ASSOCIEE AU PERIMETRE RETENU</t>
    </r>
  </si>
  <si>
    <r>
      <rPr>
        <sz val="11"/>
        <color theme="8" tint="-0.249977111117893"/>
        <rFont val="Calibri"/>
        <family val="2"/>
        <scheme val="minor"/>
      </rPr>
      <t xml:space="preserve">POUR CHAQUE CONSEQUENCE PRISE EN COMPTE DANS LA QUANTIFICATION, </t>
    </r>
    <r>
      <rPr>
        <b/>
        <sz val="11"/>
        <color theme="8" tint="-0.249977111117893"/>
        <rFont val="Calibri"/>
        <family val="2"/>
        <scheme val="minor"/>
      </rPr>
      <t xml:space="preserve">CALCULEZ LES EMISSIONS DE GES </t>
    </r>
    <r>
      <rPr>
        <sz val="11"/>
        <color theme="8" tint="-0.249977111117893"/>
        <rFont val="Calibri"/>
        <family val="2"/>
        <scheme val="minor"/>
      </rPr>
      <t>PAR DIFFERENCE ENTRE LES DEUX SCENARIOS</t>
    </r>
  </si>
  <si>
    <r>
      <rPr>
        <sz val="11"/>
        <color theme="8" tint="-0.249977111117893"/>
        <rFont val="Calibri"/>
        <family val="2"/>
        <scheme val="minor"/>
      </rPr>
      <t>CALCULEZ L</t>
    </r>
    <r>
      <rPr>
        <b/>
        <sz val="11"/>
        <color theme="8" tint="-0.249977111117893"/>
        <rFont val="Calibri"/>
        <family val="2"/>
        <scheme val="minor"/>
      </rPr>
      <t xml:space="preserve">'IMPACT GES DE L'ACTION
</t>
    </r>
    <r>
      <rPr>
        <i/>
        <sz val="11"/>
        <color theme="8" tint="-0.249977111117893"/>
        <rFont val="Calibri"/>
        <family val="2"/>
        <scheme val="minor"/>
      </rPr>
      <t>(automatique)</t>
    </r>
  </si>
  <si>
    <r>
      <t>DETERMINEZ L'</t>
    </r>
    <r>
      <rPr>
        <b/>
        <sz val="11"/>
        <color theme="9" tint="-0.249977111117893"/>
        <rFont val="Calibri"/>
        <family val="2"/>
        <scheme val="minor"/>
      </rPr>
      <t>INDICE DE CONFIANCE</t>
    </r>
    <r>
      <rPr>
        <sz val="11"/>
        <color theme="9" tint="-0.249977111117893"/>
        <rFont val="Calibri"/>
        <family val="2"/>
        <scheme val="minor"/>
      </rPr>
      <t xml:space="preserve"> DU RESULTAT FINAL
</t>
    </r>
    <r>
      <rPr>
        <i/>
        <sz val="11"/>
        <color theme="9" tint="-0.249977111117893"/>
        <rFont val="Calibri"/>
        <family val="2"/>
        <scheme val="minor"/>
      </rPr>
      <t>(automatique)</t>
    </r>
  </si>
  <si>
    <t>6.3 à 6.7</t>
  </si>
  <si>
    <t>6.8</t>
  </si>
  <si>
    <r>
      <t xml:space="preserve">SYNTHESE DE LA METHODOLOGIE : SELECTIONNER LES CONSEQUENCES A PRENDRE EN COMPTE
</t>
    </r>
    <r>
      <rPr>
        <i/>
        <sz val="12"/>
        <color theme="0"/>
        <rFont val="Calibri"/>
        <family val="2"/>
        <scheme val="minor"/>
      </rPr>
      <t xml:space="preserve">(Chapitre 5.7.2 p 58 à 61) </t>
    </r>
  </si>
  <si>
    <t>TEMPS 1 : EXCLUSION A PRIORI DE CERTAINES CONSEQUENCES</t>
  </si>
  <si>
    <t>= conséquence consistant en la démultiplication de tout ou partie de ses conséquences dans d’autres contextes que l’action initiale</t>
  </si>
  <si>
    <t>TEMPS 2 : EVALUATION A PRIORI DE L'IMPACT GES DES CONSEQUENCES</t>
  </si>
  <si>
    <t>Exemple :</t>
  </si>
  <si>
    <t>TEMPS 4 : SELECTION PAR ORDRE DECROISSANT DE VALEUR ABSOLUE D'IMPACT GES LES CONSEQUENCES PERMETTANT D'ATTEINDRE :</t>
  </si>
  <si>
    <t>- EN APPROCHE SIMPLIFIEE :</t>
  </si>
  <si>
    <t>- EN APPROCHE INTERMEDIAIRE :</t>
  </si>
  <si>
    <t>- EN APPROCHE APPROFONDIE :</t>
  </si>
  <si>
    <t>TEMPS 5 : AJOUT D'AUTRES CONSEQUENCES SELON OPPORTUNITE</t>
  </si>
  <si>
    <r>
      <t xml:space="preserve">Cette première évaluation doit être menée </t>
    </r>
    <r>
      <rPr>
        <b/>
        <sz val="11"/>
        <color theme="1"/>
        <rFont val="Calibri"/>
        <family val="2"/>
        <scheme val="minor"/>
      </rPr>
      <t>en utilisant les données et ordres de grandeur qui sont à disposition</t>
    </r>
    <r>
      <rPr>
        <sz val="11"/>
        <color theme="1"/>
        <rFont val="Calibri"/>
        <family val="2"/>
        <scheme val="minor"/>
      </rPr>
      <t xml:space="preserve"> de l’utilisateur à ce stade : idéalement, elle ne doit donner lieu à aucune collecte de données significative.</t>
    </r>
  </si>
  <si>
    <r>
      <t xml:space="preserve">Il s’agit ici de donner la possibilité à l’utilisateur de </t>
    </r>
    <r>
      <rPr>
        <b/>
        <sz val="11"/>
        <color theme="1"/>
        <rFont val="Calibri"/>
        <family val="2"/>
        <scheme val="minor"/>
      </rPr>
      <t>s’affranchir de la quantification de conséquences dont il est entendu que l’impact GES cumulé restera marginal</t>
    </r>
    <r>
      <rPr>
        <sz val="11"/>
        <color theme="1"/>
        <rFont val="Calibri"/>
        <family val="2"/>
        <scheme val="minor"/>
      </rPr>
      <t>, en particulier lorsqu’un grand nombre de conséquences constituent manifestement – y compris en les cumulant – une partie très minime de l’impact GES de l’action.</t>
    </r>
  </si>
  <si>
    <t>Exemple (en approche intermédiaire) :</t>
  </si>
  <si>
    <r>
      <t xml:space="preserve">REMARQUE IMPORTANTE : </t>
    </r>
    <r>
      <rPr>
        <i/>
        <sz val="11"/>
        <rFont val="Calibri (Corps)"/>
      </rPr>
      <t>l’utilisateur veillera, tout au long du déroulement des Temps 1 à 5, à traiter pareillement deux conséquences dont l’impact GES a tendance par nature à se compenser : si une de ces 2 conséquences est exclue du périmètre, l’utilisateur s’efforcera d’exclure également la seconde, et inversement si elle est incluse il s’efforcera d’inclure la seconde.</t>
    </r>
  </si>
  <si>
    <t>tCO2e</t>
  </si>
  <si>
    <t>𝜮|GES|retenus  &gt;  60% 𝜮|GES|Temps 3</t>
  </si>
  <si>
    <t>𝜮|GES|retenus  &gt;  75% 𝜮|GES|Temps 3</t>
  </si>
  <si>
    <t>𝜮|GES|retenus  &gt;  90% 𝜮|GES|Temps 3</t>
  </si>
  <si>
    <t>𝜮|GES|exclus ≈ 4% 𝜮 |GES|Temps 2</t>
  </si>
  <si>
    <t>Le tableau suivant peut vous aider à réaliser cette évaluation :</t>
  </si>
  <si>
    <t>Donnée d'activité</t>
  </si>
  <si>
    <t>Facteur d'émissions</t>
  </si>
  <si>
    <t>Conséquence</t>
  </si>
  <si>
    <t>%</t>
  </si>
  <si>
    <t>DONNEES D'ACTIVITE
(Libellé)</t>
  </si>
  <si>
    <t>FACTEURS D'EMISSION
(Libellé)</t>
  </si>
  <si>
    <t>COEFFICIENTS</t>
  </si>
  <si>
    <t>7.1 à 7.3</t>
  </si>
  <si>
    <t>PORTEUR DE L'ACTION</t>
  </si>
  <si>
    <t>ACTION</t>
  </si>
  <si>
    <t>OBJECTIF :</t>
  </si>
  <si>
    <t xml:space="preserve">DATE DE DÉBUT : </t>
  </si>
  <si>
    <t>POSTES ÉMETTEURS VISÉS :</t>
  </si>
  <si>
    <t>CARACTÈRE :</t>
  </si>
  <si>
    <t xml:space="preserve">DURÉE DE L’ACTION : </t>
  </si>
  <si>
    <t>NIVEAU D’APPROCHE</t>
  </si>
  <si>
    <t>STATUT DE L’ACTION</t>
  </si>
  <si>
    <t>MOMENT DE LA QUANTIFICATION</t>
  </si>
  <si>
    <r>
      <rPr>
        <sz val="24"/>
        <color rgb="FF3382B9"/>
        <rFont val="Calibri"/>
        <family val="2"/>
        <scheme val="minor"/>
      </rPr>
      <t>L'</t>
    </r>
    <r>
      <rPr>
        <b/>
        <sz val="24"/>
        <color rgb="FF3382B9"/>
        <rFont val="Calibri"/>
        <family val="2"/>
        <scheme val="minor"/>
      </rPr>
      <t>ACTION</t>
    </r>
  </si>
  <si>
    <r>
      <t xml:space="preserve">DESCRIPTION
</t>
    </r>
    <r>
      <rPr>
        <sz val="24"/>
        <color rgb="FF3382B9"/>
        <rFont val="Calibri"/>
        <family val="2"/>
        <scheme val="minor"/>
      </rPr>
      <t>DE L'ACTION</t>
    </r>
  </si>
  <si>
    <r>
      <t xml:space="preserve">L’ARBRE DES CONSÉQUENCES </t>
    </r>
    <r>
      <rPr>
        <sz val="24"/>
        <color rgb="FF3382B9"/>
        <rFont val="Calibri"/>
        <family val="2"/>
        <scheme val="minor"/>
      </rPr>
      <t>DE L’ACTION</t>
    </r>
  </si>
  <si>
    <r>
      <t>LE PÉRIMÈTRE DE QUANTIFICATION</t>
    </r>
    <r>
      <rPr>
        <sz val="24"/>
        <color rgb="FF3382B9"/>
        <rFont val="Calibri"/>
        <family val="2"/>
        <scheme val="minor"/>
      </rPr>
      <t xml:space="preserve"> DE L’ACTION</t>
    </r>
  </si>
  <si>
    <t>HYPOTHÈSE 1</t>
  </si>
  <si>
    <t>HYPOTHÈSE 2</t>
  </si>
  <si>
    <t>HYPOTHÈSE 3</t>
  </si>
  <si>
    <t>HYPOTHÈSE 4</t>
  </si>
  <si>
    <t>HYPOTHÈSE 5</t>
  </si>
  <si>
    <t>FACTEUR EXTERNE 1</t>
  </si>
  <si>
    <r>
      <t xml:space="preserve">LE SCÉNARIO </t>
    </r>
    <r>
      <rPr>
        <sz val="24"/>
        <color rgb="FF3382B9"/>
        <rFont val="Calibri"/>
        <family val="2"/>
        <scheme val="minor"/>
      </rPr>
      <t>DE RÉFÉRENCE</t>
    </r>
  </si>
  <si>
    <r>
      <t xml:space="preserve">L’IMPACT GES </t>
    </r>
    <r>
      <rPr>
        <sz val="24"/>
        <color rgb="FF3382B9"/>
        <rFont val="Calibri"/>
        <family val="2"/>
        <scheme val="minor"/>
      </rPr>
      <t>DE L’ACTION</t>
    </r>
  </si>
  <si>
    <t>GES pris en compte :</t>
  </si>
  <si>
    <t>Date de début d'observation :</t>
  </si>
  <si>
    <t>Durée d'observation :</t>
  </si>
  <si>
    <t>IMPACT TOTAL</t>
  </si>
  <si>
    <t>INDICE DE CONFIANCE</t>
  </si>
  <si>
    <t>Sur quelle période porte la quantification des émissions de GES ?</t>
  </si>
  <si>
    <t>Période quantification</t>
  </si>
  <si>
    <t>Une année</t>
  </si>
  <si>
    <t>L'intégralité de la période d'effet de l'action</t>
  </si>
  <si>
    <t>http://bilans-ges.ademe.fr/fr/accueil</t>
  </si>
  <si>
    <t>CENTRE DE RESSOURCES DE L’ADEME SUR LES BILANS DE GAZ À EFFET DE SERRE</t>
  </si>
  <si>
    <t>LES BASES DE DONNÉES SECTORIELLES DE FACTEURS D’ÉMISSIONS</t>
  </si>
  <si>
    <t>http://carlabelling.ademe.fr/</t>
  </si>
  <si>
    <t>http://www.base-inies.fr/inies/Consultation.aspx</t>
  </si>
  <si>
    <r>
      <t xml:space="preserve">Ce portail internet de l’ADEME permet d’accéder gratuitement à des bases de données et documents sur les bilans GES et plus généralement utiles pour la comptabilité des GES. Il inclut plusieurs types de ressources utiles :
</t>
    </r>
    <r>
      <rPr>
        <b/>
        <sz val="11"/>
        <color theme="1"/>
        <rFont val="Calibri"/>
        <family val="2"/>
        <scheme val="minor"/>
      </rPr>
      <t xml:space="preserve">- </t>
    </r>
    <r>
      <rPr>
        <b/>
        <sz val="11"/>
        <color theme="1"/>
        <rFont val="Calibri (Corps)"/>
      </rPr>
      <t>La Base Carbone®</t>
    </r>
    <r>
      <rPr>
        <b/>
        <sz val="11"/>
        <color theme="1"/>
        <rFont val="Calibri"/>
        <family val="2"/>
        <scheme val="minor"/>
      </rPr>
      <t xml:space="preserve">
- </t>
    </r>
    <r>
      <rPr>
        <b/>
        <sz val="11"/>
        <color theme="1"/>
        <rFont val="Calibri (Corps)"/>
      </rPr>
      <t>La bibliothèque des guides sectoriels pour les Bilans GES</t>
    </r>
    <r>
      <rPr>
        <b/>
        <sz val="11"/>
        <color theme="1"/>
        <rFont val="Calibri"/>
        <family val="2"/>
        <scheme val="minor"/>
      </rPr>
      <t xml:space="preserve">
- </t>
    </r>
    <r>
      <rPr>
        <b/>
        <sz val="11"/>
        <color theme="1"/>
        <rFont val="Calibri (Corps)"/>
      </rPr>
      <t>Le recueil de « Fiches Exemples »</t>
    </r>
    <r>
      <rPr>
        <b/>
        <sz val="11"/>
        <color theme="1"/>
        <rFont val="Calibri"/>
        <family val="2"/>
        <scheme val="minor"/>
      </rPr>
      <t xml:space="preserve"> </t>
    </r>
    <r>
      <rPr>
        <sz val="11"/>
        <color theme="1"/>
        <rFont val="Calibri"/>
        <family val="2"/>
        <scheme val="minor"/>
      </rPr>
      <t xml:space="preserve">de mise en application de la présente méthode de quantification de l’impact GES de l’action </t>
    </r>
  </si>
  <si>
    <t>LES BASES DE DONNÉES D’ANALYSE DE CYCLE DE VIE</t>
  </si>
  <si>
    <t>http://www.base-impacts.ademe.fr/</t>
  </si>
  <si>
    <t>http://eplca.jrc.ec.europa.eu/ELCD3/</t>
  </si>
  <si>
    <t>http://www.ecoinvent.org/</t>
  </si>
  <si>
    <t>http://www.gabi-software.com/france/index/</t>
  </si>
  <si>
    <r>
      <rPr>
        <b/>
        <sz val="11"/>
        <color theme="1"/>
        <rFont val="Calibri"/>
        <family val="2"/>
        <scheme val="minor"/>
      </rPr>
      <t>La base European Life Cycle Database</t>
    </r>
    <r>
      <rPr>
        <sz val="11"/>
        <color theme="1"/>
        <rFont val="Calibri"/>
        <family val="2"/>
        <scheme val="minor"/>
      </rPr>
      <t xml:space="preserve"> est une base de données du Joint Research Center, dont l’accès est gratuit.</t>
    </r>
  </si>
  <si>
    <r>
      <rPr>
        <b/>
        <sz val="11"/>
        <color theme="1"/>
        <rFont val="Calibri"/>
        <family val="2"/>
        <scheme val="minor"/>
      </rPr>
      <t xml:space="preserve">La base Ecoinvent </t>
    </r>
    <r>
      <rPr>
        <sz val="11"/>
        <color theme="1"/>
        <rFont val="Calibri"/>
        <family val="2"/>
        <scheme val="minor"/>
      </rPr>
      <t>est une base de données commerciale payante.</t>
    </r>
  </si>
  <si>
    <r>
      <rPr>
        <b/>
        <sz val="11"/>
        <color theme="1"/>
        <rFont val="Calibri"/>
        <family val="2"/>
        <scheme val="minor"/>
      </rPr>
      <t>La base Gabi</t>
    </r>
    <r>
      <rPr>
        <sz val="11"/>
        <color theme="1"/>
        <rFont val="Calibri"/>
        <family val="2"/>
        <scheme val="minor"/>
      </rPr>
      <t xml:space="preserve"> est une base de données commerciale payante.</t>
    </r>
  </si>
  <si>
    <t>http://www.insee.fr/fr/bases-de-donnees/</t>
  </si>
  <si>
    <t>http://www.statistiques.developpement-durable.gouv.fr/</t>
  </si>
  <si>
    <t>http://ec.europa.eu/eurostat/fr/data/database</t>
  </si>
  <si>
    <t>Le site internet du Service Observation et Statistiques du MEEM</t>
  </si>
  <si>
    <r>
      <rPr>
        <b/>
        <sz val="11"/>
        <color theme="1"/>
        <rFont val="Calibri"/>
        <family val="2"/>
        <scheme val="minor"/>
      </rPr>
      <t>La base de données de l’Institut National de la Statistique et des Etudes Economiques</t>
    </r>
    <r>
      <rPr>
        <sz val="11"/>
        <color theme="1"/>
        <rFont val="Calibri"/>
        <family val="2"/>
        <scheme val="minor"/>
      </rPr>
      <t xml:space="preserve"> (INSEE) inclut en particulier une base de données territoriales.</t>
    </r>
  </si>
  <si>
    <r>
      <rPr>
        <b/>
        <sz val="11"/>
        <color theme="1"/>
        <rFont val="Calibri"/>
        <family val="2"/>
        <scheme val="minor"/>
      </rPr>
      <t xml:space="preserve">La Base Impacts® </t>
    </r>
    <r>
      <rPr>
        <sz val="11"/>
        <color theme="1"/>
        <rFont val="Calibri"/>
        <family val="2"/>
        <scheme val="minor"/>
      </rPr>
      <t>est une base de données de l’ADEME, dont l’accès est gratuit.</t>
    </r>
  </si>
  <si>
    <t>BASES DE DONNÉES CONTENANT DES DONNÉES STATISTIQUES DE TOUTES NATURES</t>
  </si>
  <si>
    <t>http://www.statistiques.developpement-durable.gouv.fr/publications/p/2369/1072/chiffres-cles-climat-france-monde-edition-2016.html</t>
  </si>
  <si>
    <t>http://www.ademe.fr/chiffres-cles-climat-air-energie-2014</t>
  </si>
  <si>
    <t>http://www.ademe.fr/dechets-chiffres-cles</t>
  </si>
  <si>
    <t>http://www.ademe.fr/bilan-national-recyclage-2003-2012</t>
  </si>
  <si>
    <t>http://calculerlesdistances.com/</t>
  </si>
  <si>
    <t>http://www.sea-distances.org</t>
  </si>
  <si>
    <t>http://www.uic.org/dium</t>
  </si>
  <si>
    <t>DISTANCIERS</t>
  </si>
  <si>
    <t>AUTRES SOURCES CONTENANT DES DONNÉES SUR LES DÉCHETS</t>
  </si>
  <si>
    <t>AUTRES SOURCES CONTENANT DES DONNÉES SUR LE CLIMAT ET L’ÉNERGIE</t>
  </si>
  <si>
    <r>
      <rPr>
        <b/>
        <sz val="11"/>
        <color theme="1"/>
        <rFont val="Calibri"/>
        <family val="2"/>
        <scheme val="minor"/>
      </rPr>
      <t>Les chiffres-clés Déchets</t>
    </r>
    <r>
      <rPr>
        <sz val="11"/>
        <color theme="1"/>
        <rFont val="Calibri"/>
        <family val="2"/>
        <scheme val="minor"/>
      </rPr>
      <t xml:space="preserve"> – Edition 2015, ADEME, 2015</t>
    </r>
  </si>
  <si>
    <r>
      <rPr>
        <b/>
        <sz val="11"/>
        <color theme="1"/>
        <rFont val="Calibri"/>
        <family val="2"/>
        <scheme val="minor"/>
      </rPr>
      <t>Les Chiffres-clés du Climat France et Monde</t>
    </r>
    <r>
      <rPr>
        <sz val="11"/>
        <color theme="1"/>
        <rFont val="Calibri"/>
        <family val="2"/>
        <scheme val="minor"/>
      </rPr>
      <t xml:space="preserve"> – Edition 2016, MEEM, 2015</t>
    </r>
  </si>
  <si>
    <r>
      <rPr>
        <b/>
        <sz val="11"/>
        <color theme="1"/>
        <rFont val="Calibri"/>
        <family val="2"/>
        <scheme val="minor"/>
      </rPr>
      <t>Les Chiffres-clés Climat, Air, Energie</t>
    </r>
    <r>
      <rPr>
        <sz val="11"/>
        <color theme="1"/>
        <rFont val="Calibri"/>
        <family val="2"/>
        <scheme val="minor"/>
      </rPr>
      <t xml:space="preserve"> – Edition 2014, ADEME, 2015</t>
    </r>
  </si>
  <si>
    <r>
      <rPr>
        <b/>
        <sz val="11"/>
        <color theme="1"/>
        <rFont val="Calibri"/>
        <family val="2"/>
        <scheme val="minor"/>
      </rPr>
      <t>Bilan national du recyclage 2003-2012</t>
    </r>
    <r>
      <rPr>
        <sz val="11"/>
        <color theme="1"/>
        <rFont val="Calibri"/>
        <family val="2"/>
        <scheme val="minor"/>
      </rPr>
      <t>, ADEME, 2015</t>
    </r>
  </si>
  <si>
    <r>
      <rPr>
        <sz val="11"/>
        <color theme="1"/>
        <rFont val="Calibri"/>
        <family val="2"/>
        <scheme val="minor"/>
      </rPr>
      <t xml:space="preserve">Exemple de </t>
    </r>
    <r>
      <rPr>
        <b/>
        <sz val="11"/>
        <color theme="1"/>
        <rFont val="Calibri"/>
        <family val="2"/>
        <scheme val="minor"/>
      </rPr>
      <t>distancier pour la route et les trajets aériens</t>
    </r>
  </si>
  <si>
    <r>
      <t xml:space="preserve">Exemple de </t>
    </r>
    <r>
      <rPr>
        <b/>
        <sz val="11"/>
        <color theme="1"/>
        <rFont val="Calibri"/>
        <family val="2"/>
        <scheme val="minor"/>
      </rPr>
      <t>distancier pour le transport en bateau</t>
    </r>
  </si>
  <si>
    <r>
      <t xml:space="preserve">Exemple de </t>
    </r>
    <r>
      <rPr>
        <b/>
        <sz val="11"/>
        <color theme="1"/>
        <rFont val="Calibri"/>
        <family val="2"/>
        <scheme val="minor"/>
      </rPr>
      <t>distancier pour le fret international et multimodal</t>
    </r>
    <r>
      <rPr>
        <sz val="11"/>
        <color theme="1"/>
        <rFont val="Calibri"/>
        <family val="2"/>
        <scheme val="minor"/>
      </rPr>
      <t> (dont rail)</t>
    </r>
  </si>
  <si>
    <r>
      <t xml:space="preserve">La base de données Eurostat </t>
    </r>
    <r>
      <rPr>
        <sz val="11"/>
        <color theme="1"/>
        <rFont val="Calibri"/>
        <family val="2"/>
        <scheme val="minor"/>
      </rPr>
      <t>de la Commission européenne</t>
    </r>
  </si>
  <si>
    <r>
      <rPr>
        <b/>
        <sz val="11"/>
        <color theme="1"/>
        <rFont val="Calibri"/>
        <family val="2"/>
        <scheme val="minor"/>
      </rPr>
      <t xml:space="preserve">La base Car Labelling </t>
    </r>
    <r>
      <rPr>
        <sz val="11"/>
        <color theme="1"/>
        <rFont val="Calibri"/>
        <family val="2"/>
        <scheme val="minor"/>
      </rPr>
      <t>de l’ADEME</t>
    </r>
    <r>
      <rPr>
        <sz val="11"/>
        <color theme="1"/>
        <rFont val="Calibri"/>
        <family val="2"/>
        <scheme val="minor"/>
      </rPr>
      <t>, présente les émissions de GES des véhicules par kilomètre (gCO2 /km).</t>
    </r>
  </si>
  <si>
    <r>
      <rPr>
        <b/>
        <sz val="11"/>
        <color theme="1"/>
        <rFont val="Calibri"/>
        <family val="2"/>
        <scheme val="minor"/>
      </rPr>
      <t>La base de données environnementales et sanitaires pour les matériaux de construction</t>
    </r>
    <r>
      <rPr>
        <sz val="11"/>
        <color theme="1"/>
        <rFont val="Calibri"/>
        <family val="2"/>
        <scheme val="minor"/>
      </rPr>
      <t xml:space="preserve"> : parmi un éventail plus large d’informations, elle inclut le facteur d’émissions pour la plupart des matériaux présents.</t>
    </r>
  </si>
  <si>
    <t>Le facteur externe F4 opère sur la conséquence 1.1 et de fait, sur toutes les conséquences de cette conséquence.</t>
  </si>
  <si>
    <t>ORIGINE DES EMISSIONS (si applicable)</t>
  </si>
  <si>
    <t>DESCRIPTION / EXPLICATION</t>
  </si>
  <si>
    <r>
      <rPr>
        <sz val="11"/>
        <color theme="9" tint="-0.249977111117893"/>
        <rFont val="Calibri"/>
        <family val="2"/>
        <scheme val="minor"/>
      </rPr>
      <t xml:space="preserve">DETERMINEZ LA </t>
    </r>
    <r>
      <rPr>
        <b/>
        <sz val="11"/>
        <color theme="9" tint="-0.249977111117893"/>
        <rFont val="Calibri"/>
        <family val="2"/>
        <scheme val="minor"/>
      </rPr>
      <t>NOTE DE FIABILITE</t>
    </r>
    <r>
      <rPr>
        <sz val="11"/>
        <color theme="9" tint="-0.249977111117893"/>
        <rFont val="Calibri"/>
        <family val="2"/>
        <scheme val="minor"/>
      </rPr>
      <t xml:space="preserve"> ASSOCIEE AU SCENARIO DE REFERENCE RETENU</t>
    </r>
  </si>
  <si>
    <t>Aucun coefficient n'est utilisé</t>
  </si>
  <si>
    <t>&lt;&lt; ETAPE 3</t>
  </si>
  <si>
    <t>&lt;&lt; ETAPE 4</t>
  </si>
  <si>
    <t>&lt;&lt; ETAPE 6</t>
  </si>
  <si>
    <r>
      <t>CO</t>
    </r>
    <r>
      <rPr>
        <i/>
        <vertAlign val="subscript"/>
        <sz val="14"/>
        <color theme="1" tint="0.249977111117893"/>
        <rFont val="Calibri (Corps)"/>
      </rPr>
      <t>2</t>
    </r>
    <r>
      <rPr>
        <i/>
        <sz val="14"/>
        <color theme="1"/>
        <rFont val="Calibri"/>
        <family val="2"/>
        <scheme val="minor"/>
      </rPr>
      <t xml:space="preserve"> biogénique</t>
    </r>
  </si>
  <si>
    <t>CONSTRUCTION DE L'ARBRE</t>
  </si>
  <si>
    <t>L'INDICE DE CONFIANCE</t>
  </si>
  <si>
    <t>INDICE</t>
  </si>
  <si>
    <t>COMMUNICATION</t>
  </si>
  <si>
    <t>PRISE DE DECISION</t>
  </si>
  <si>
    <t>Faible</t>
  </si>
  <si>
    <t>Correct</t>
  </si>
  <si>
    <t>Intégration dans un processus de décision : hasardeuse</t>
  </si>
  <si>
    <t>Intégration dans un processus de décision : envisageable</t>
  </si>
  <si>
    <t>Intégration dans un processus de décision : favorable</t>
  </si>
  <si>
    <t>Indice de confiance du résultat :</t>
  </si>
  <si>
    <t>En interne : avec prudence
En externe : aucune</t>
  </si>
  <si>
    <t>En interne : possible
En externe : avec précaution</t>
  </si>
  <si>
    <t>En interne : possible
En externe : possible</t>
  </si>
  <si>
    <t>- Scénario de référence :</t>
  </si>
  <si>
    <t>- Périmètre de quantification :</t>
  </si>
  <si>
    <t>- Qualité des données :</t>
  </si>
  <si>
    <t>Indice de confiance par étape :</t>
  </si>
  <si>
    <r>
      <t>TOTAL CO</t>
    </r>
    <r>
      <rPr>
        <b/>
        <vertAlign val="subscript"/>
        <sz val="16"/>
        <color theme="0"/>
        <rFont val="Calibri (Corps)"/>
      </rPr>
      <t>2</t>
    </r>
    <r>
      <rPr>
        <b/>
        <sz val="16"/>
        <color theme="0"/>
        <rFont val="Calibri"/>
        <family val="2"/>
        <scheme val="minor"/>
      </rPr>
      <t xml:space="preserve"> BIOGÉNIQUE</t>
    </r>
  </si>
  <si>
    <t>Il est indispensable d'utiliser le guide méthodologique en parallèle du présent outil.</t>
  </si>
  <si>
    <t>2. Vous guider pas-à-pas dans la conduite de la quantification grâce à un ensemble d'aides contextuelles et de renvois au guide méthodologique,</t>
  </si>
  <si>
    <t>- Les cases avec un fond blanc sont les seules à compléter. Les autres contiennent un contenu qu'il vaut mieux ne pas modifier (formules, questions et informations à votre intention).</t>
  </si>
  <si>
    <t>- L'onglet "Synthèse" est complété automatiquement à partir des éléments renseignés pour les étapes 1 à 8.</t>
  </si>
  <si>
    <t>- Les cellules à compléter contiennent des commentaires précisant le contenu attendu. Survolez la cellule avec votre curseur pour faire apparaître le commentaire associé.</t>
  </si>
  <si>
    <t>Les commandes les plus simples sont par ailleurs les suivantes :</t>
  </si>
  <si>
    <t>- Pour rajouter une case, faites un copier-coller (ctrl+C puis ctrl+V) de la case parente.</t>
  </si>
  <si>
    <t>- Pour supprimer une case, sélectionnez une case et appuyer sur la touche "suppr".</t>
  </si>
  <si>
    <r>
      <rPr>
        <u/>
        <sz val="11"/>
        <color theme="1"/>
        <rFont val="Calibri (Corps)"/>
      </rPr>
      <t>A noter</t>
    </r>
    <r>
      <rPr>
        <sz val="11"/>
        <color theme="1"/>
        <rFont val="Calibri (Corps)"/>
      </rPr>
      <t xml:space="preserve"> :</t>
    </r>
    <r>
      <rPr>
        <sz val="11"/>
        <color theme="1"/>
        <rFont val="Calibri"/>
        <family val="2"/>
        <scheme val="minor"/>
      </rPr>
      <t xml:space="preserve"> il s’agit d‘un exercice itératif : ne vous bridez pas. Il s’agit là d’une première ébauche qui pourra être retravaillée et affinée par la suite.</t>
    </r>
  </si>
  <si>
    <t xml:space="preserve">La Fiche Action est le pendant opérationnel du guide méthodologique ADEME. Cette fiche présente trois objectifs principaux : </t>
  </si>
  <si>
    <t xml:space="preserve">La structure de la Fiche Action suit le déroulement général de la méthode de quantification ADEME : chaque onglet correspond à une étape. </t>
  </si>
  <si>
    <t>Afin de suivre le déroulé logique de la méthode, nous vous conseillons de compléter ces onglets dans l'ordre de 1 à 8, avant d'améliorer le cas échéant chacune des étapes de façon itérative.</t>
  </si>
  <si>
    <t xml:space="preserve">Afin d'utiliser la Fiche Action de la façon la plus efficace possible, prenez note des points suivants : </t>
  </si>
  <si>
    <t>'Volet texte' affiche la fenêtre de gestion du texte que vous pouvez entrer dans chacun des nœuds de l'arbre.</t>
  </si>
  <si>
    <t>L'ONGLET ''ARBRE''</t>
  </si>
  <si>
    <t>L'abre des conséquences, utilisé tout au long de l'exercice, est centralisé dans l'onglet "ARBRE". Il s'appuie sur la fonction "SmartArt" de Microsoft Office.</t>
  </si>
  <si>
    <t>L'onglet "Synthèse" reprend l'ensemble des aspects descriptifs de l'action prévus par la méthode et présente les résultats de façon synthétique.</t>
  </si>
  <si>
    <t xml:space="preserve">- Certaines sections de la fiche de synthèse ne peuvent pas être complétées automatiquement d'après les données entrées dans les sections 1 à 8 (c'est notamment le cas de l'arbre des conséquences). Celui-ci doit-être copié-collé dans la fiche de synthèse une fois finalisé. </t>
  </si>
  <si>
    <r>
      <rPr>
        <u/>
        <sz val="11"/>
        <color theme="1"/>
        <rFont val="Calibri (Corps)"/>
      </rPr>
      <t>A noter</t>
    </r>
    <r>
      <rPr>
        <sz val="11"/>
        <color theme="1"/>
        <rFont val="Calibri"/>
        <family val="2"/>
        <scheme val="minor"/>
      </rPr>
      <t xml:space="preserve"> : l'étape n°3 de construction de l’arbre vise la description la plus exhaustive possible des conséquences de l’action, sans préjuger de l’importance relative des conséquences entre elles et en gardant bien à l’esprit que toutes les conséquences ainsi identifiées ne feront pas forcément l’objet d’une quantification précise (le choix du périmètre se fait en étape n°6). </t>
    </r>
  </si>
  <si>
    <r>
      <rPr>
        <u/>
        <sz val="11"/>
        <color theme="1"/>
        <rFont val="Calibri (Corps)"/>
      </rPr>
      <t>A noter</t>
    </r>
    <r>
      <rPr>
        <sz val="11"/>
        <color theme="1"/>
        <rFont val="Calibri"/>
        <family val="2"/>
        <scheme val="minor"/>
      </rPr>
      <t xml:space="preserve"> : pour aider à la compréhension de l’arbre, il est possible d’utiliser des « conséquences-titres », identifiée par un code couleur différent. Ces « conséquences-titres » permettent de mieux faire apparaître la structure de l’arbre, mais ne feront pas l’objet d’une quantification en tant que telle. Seules les conséquences de la conséquence-titre pourront faire l’objet de la quantification.</t>
    </r>
  </si>
  <si>
    <r>
      <t xml:space="preserve">POUR CHAQUE FACTEUR EXTERNE IDENTIFIE, INDIQUEZ </t>
    </r>
    <r>
      <rPr>
        <b/>
        <sz val="11"/>
        <color theme="8" tint="-0.249977111117893"/>
        <rFont val="Calibri"/>
        <family val="2"/>
      </rPr>
      <t xml:space="preserve">SA PRISE EN COMPTE OU NON </t>
    </r>
    <r>
      <rPr>
        <sz val="11"/>
        <color theme="8" tint="-0.249977111117893"/>
        <rFont val="Calibri"/>
        <family val="2"/>
      </rPr>
      <t>DANS L'EXERCICE DE QUANTIFICATION</t>
    </r>
  </si>
  <si>
    <r>
      <t>POUR CHAQUE CONSEQUENCE DE L'ACTION DONNANT LIEU A UN IMPACT GES,</t>
    </r>
    <r>
      <rPr>
        <b/>
        <sz val="11"/>
        <color theme="8" tint="-0.249977111117893"/>
        <rFont val="Calibri"/>
        <family val="2"/>
        <scheme val="minor"/>
      </rPr>
      <t xml:space="preserve"> INDIQUEZ L'ORIGINE DES EMISSIONS VISEES</t>
    </r>
  </si>
  <si>
    <r>
      <rPr>
        <sz val="11"/>
        <color theme="8" tint="-0.249977111117893"/>
        <rFont val="Calibri"/>
        <family val="2"/>
        <scheme val="minor"/>
      </rPr>
      <t xml:space="preserve">SELECTIONNEZ </t>
    </r>
    <r>
      <rPr>
        <b/>
        <sz val="11"/>
        <color theme="8" tint="-0.249977111117893"/>
        <rFont val="Calibri"/>
        <family val="2"/>
        <scheme val="minor"/>
      </rPr>
      <t>LE SCENARIO LE PLUS PROBABLE</t>
    </r>
    <r>
      <rPr>
        <sz val="11"/>
        <color theme="8" tint="-0.249977111117893"/>
        <rFont val="Calibri"/>
        <family val="2"/>
        <scheme val="minor"/>
      </rPr>
      <t xml:space="preserve"> ET </t>
    </r>
    <r>
      <rPr>
        <b/>
        <sz val="11"/>
        <color theme="8" tint="-0.249977111117893"/>
        <rFont val="Calibri"/>
        <family val="2"/>
        <scheme val="minor"/>
      </rPr>
      <t>EXPLIQUEZ</t>
    </r>
    <r>
      <rPr>
        <sz val="11"/>
        <color theme="8" tint="-0.249977111117893"/>
        <rFont val="Calibri"/>
        <family val="2"/>
        <scheme val="minor"/>
      </rPr>
      <t xml:space="preserve"> CE CHOIX</t>
    </r>
  </si>
  <si>
    <r>
      <t>Complétez l'arbre des conséquences (onglet "</t>
    </r>
    <r>
      <rPr>
        <b/>
        <sz val="11"/>
        <color rgb="FFF2B600"/>
        <rFont val="Calibri"/>
        <family val="2"/>
        <scheme val="minor"/>
      </rPr>
      <t>ARBRE</t>
    </r>
    <r>
      <rPr>
        <sz val="11"/>
        <color rgb="FFF2B600"/>
        <rFont val="Calibri"/>
        <family val="2"/>
        <scheme val="minor"/>
      </rPr>
      <t>") avec la légende suivante :</t>
    </r>
  </si>
  <si>
    <t>= conséquence n'étant pas source ou puits d'émissions de GES</t>
  </si>
  <si>
    <t>= conséquence liée au fait qu'une partie de l’économie de ressources réalisée grâce à l’action est compensée indirectement par un changement de comportement du bénéficiaire</t>
  </si>
  <si>
    <r>
      <t xml:space="preserve">On sélectionne ici suffisamment de conséquences, </t>
    </r>
    <r>
      <rPr>
        <b/>
        <sz val="11"/>
        <color theme="1"/>
        <rFont val="Calibri"/>
        <family val="2"/>
        <scheme val="minor"/>
      </rPr>
      <t>en commençant par celles dont l’impact GES est de plus grande envergure</t>
    </r>
    <r>
      <rPr>
        <sz val="11"/>
        <color theme="1"/>
        <rFont val="Calibri"/>
        <family val="2"/>
        <scheme val="minor"/>
      </rPr>
      <t>, pour que leur impact GES cumulé soit suffisamment représentatif de l’impact GES réel de l’action, au regard de l’ambition de l’exercice de quantification – ambition qui a été affichée en Etape 1 par le biais du niveau d’approche choisi.</t>
    </r>
  </si>
  <si>
    <t>Le Temps 5 permet à l’utilisateur de réintégrer, après dépassement du seuil visé en Temps 4, des conséquences additionnelles. En effet, le calcul peut être simple et les données disponibles pour certaines conséquences dont l’impact GES n’est pas important : il serait dommage de ne pas faire bénéficier la quantification de ces éléments et ainsi améliorer l'indice de confiance du résultat.</t>
  </si>
  <si>
    <t>Le tableau suivant reprend l'impact relatif à chacune des conséquences. Aidez-vous en pour selectionner les conséquences :</t>
  </si>
  <si>
    <r>
      <t>IDENTIFIEZ LES DONNEES NECESSAIRES A LA QUANTIFICATION DES EMISSIONS</t>
    </r>
    <r>
      <rPr>
        <sz val="11"/>
        <color theme="8" tint="-0.249977111117893"/>
        <rFont val="Calibri"/>
        <family val="2"/>
        <scheme val="minor"/>
      </rPr>
      <t xml:space="preserve"> </t>
    </r>
    <r>
      <rPr>
        <b/>
        <sz val="11"/>
        <color theme="8" tint="-0.249977111117893"/>
        <rFont val="Calibri"/>
        <family val="2"/>
        <scheme val="minor"/>
      </rPr>
      <t xml:space="preserve">DE CHAQUE CONSEQUENCE </t>
    </r>
    <r>
      <rPr>
        <sz val="11"/>
        <color theme="8" tint="-0.249977111117893"/>
        <rFont val="Calibri"/>
        <family val="2"/>
        <scheme val="minor"/>
      </rPr>
      <t xml:space="preserve">PRISE EN COMPTE DANS LE PERIMETRE DE QUANTIFICATION
COLLECTER L’ENSEMBLE DE CES DONNEES
</t>
    </r>
    <r>
      <rPr>
        <b/>
        <sz val="11"/>
        <color theme="8" tint="-0.249977111117893"/>
        <rFont val="Calibri"/>
        <family val="2"/>
        <scheme val="minor"/>
      </rPr>
      <t>SPECIFIER POUR CHACUNE DES DONNEES SI ELLE EST LIEE AU SCENARIO DE REFERENCE OU AU SCENARIO AVEC ACTION</t>
    </r>
  </si>
  <si>
    <r>
      <rPr>
        <b/>
        <sz val="11"/>
        <color theme="9" tint="-0.249977111117893"/>
        <rFont val="Calibri"/>
        <family val="2"/>
        <scheme val="minor"/>
      </rPr>
      <t xml:space="preserve">Critère n°1 </t>
    </r>
    <r>
      <rPr>
        <sz val="11"/>
        <color theme="9" tint="-0.249977111117893"/>
        <rFont val="Calibri"/>
        <family val="2"/>
        <scheme val="minor"/>
      </rPr>
      <t>- Type de données d'activité :</t>
    </r>
  </si>
  <si>
    <r>
      <rPr>
        <b/>
        <sz val="11"/>
        <color theme="9" tint="-0.249977111117893"/>
        <rFont val="Calibri"/>
        <family val="2"/>
        <scheme val="minor"/>
      </rPr>
      <t>Critère n°2</t>
    </r>
    <r>
      <rPr>
        <sz val="11"/>
        <color theme="9" tint="-0.249977111117893"/>
        <rFont val="Calibri"/>
        <family val="2"/>
        <scheme val="minor"/>
      </rPr>
      <t xml:space="preserve"> - Type de facteurs d'émissions :</t>
    </r>
  </si>
  <si>
    <r>
      <rPr>
        <b/>
        <sz val="11"/>
        <color theme="9" tint="-0.249977111117893"/>
        <rFont val="Calibri"/>
        <family val="2"/>
        <scheme val="minor"/>
      </rPr>
      <t>Critère n°3</t>
    </r>
    <r>
      <rPr>
        <sz val="11"/>
        <color theme="9" tint="-0.249977111117893"/>
        <rFont val="Calibri"/>
        <family val="2"/>
        <scheme val="minor"/>
      </rPr>
      <t xml:space="preserve"> - Type de coefficients :</t>
    </r>
  </si>
  <si>
    <t>Optimal</t>
  </si>
  <si>
    <t>EN APPROCHE ORGANISATION</t>
  </si>
  <si>
    <t>EN APPROCHE TERRITOIRE</t>
  </si>
  <si>
    <r>
      <t>QUELS SONT LES</t>
    </r>
    <r>
      <rPr>
        <b/>
        <sz val="11"/>
        <color rgb="FF305496"/>
        <rFont val="Calibri"/>
        <family val="2"/>
        <scheme val="minor"/>
      </rPr>
      <t xml:space="preserve"> POSTES DU BILAN GES PRINCIPALEMENT VISES </t>
    </r>
    <r>
      <rPr>
        <sz val="11"/>
        <color rgb="FF305496"/>
        <rFont val="Calibri"/>
        <family val="2"/>
        <scheme val="minor"/>
      </rPr>
      <t>A PRIORI ?
(AU CHOIX : EN APPROCHE ORANISATION OU TERRITOIRE)</t>
    </r>
  </si>
  <si>
    <r>
      <rPr>
        <sz val="11"/>
        <color theme="8" tint="-0.249977111117893"/>
        <rFont val="Calibri"/>
        <family val="2"/>
        <scheme val="minor"/>
      </rPr>
      <t>DRESSEZ L'</t>
    </r>
    <r>
      <rPr>
        <b/>
        <sz val="11"/>
        <color theme="8" tint="-0.249977111117893"/>
        <rFont val="Calibri"/>
        <family val="2"/>
        <scheme val="minor"/>
      </rPr>
      <t>ARBRE DES CONSEQUENCES</t>
    </r>
    <r>
      <rPr>
        <sz val="11"/>
        <color theme="8" tint="-0.249977111117893"/>
        <rFont val="Calibri"/>
        <family val="2"/>
        <scheme val="minor"/>
      </rPr>
      <t xml:space="preserve"> DE L'ACTION EN RESPECTANT LES REGLES DE CONSTRUCTION</t>
    </r>
  </si>
  <si>
    <t>&gt; 90%   OU   il a été choisi parmi 1 seul scénario raisonnablement possible</t>
  </si>
  <si>
    <t>Entre 50% et 90%   OU   il a été choisi parmi 2 scénarios raisonnablement possibles</t>
  </si>
  <si>
    <t>&lt; 50%   OU   il a été choisi parmi 3 scénarios ou + raisonnablement possibles</t>
  </si>
  <si>
    <t>EXEMPLE D'ARBRE DES CONSEQUENCES</t>
  </si>
  <si>
    <t>Coefficients</t>
  </si>
  <si>
    <t>&gt;&gt;  La mise en page de cette page est prédéfinie pour l'impression.  &lt;&lt;</t>
  </si>
  <si>
    <r>
      <t>TOTAL CO</t>
    </r>
    <r>
      <rPr>
        <b/>
        <vertAlign val="subscript"/>
        <sz val="16"/>
        <color theme="0"/>
        <rFont val="Calibri (Corps)"/>
      </rPr>
      <t>2</t>
    </r>
    <r>
      <rPr>
        <b/>
        <sz val="16"/>
        <color theme="0"/>
        <rFont val="Calibri"/>
        <family val="2"/>
        <scheme val="minor"/>
      </rPr>
      <t>e ÉVITÉ</t>
    </r>
  </si>
  <si>
    <r>
      <t>CO</t>
    </r>
    <r>
      <rPr>
        <i/>
        <vertAlign val="subscript"/>
        <sz val="14"/>
        <color theme="1" tint="0.249977111117893"/>
        <rFont val="Calibri (Corps)"/>
      </rPr>
      <t>2</t>
    </r>
    <r>
      <rPr>
        <i/>
        <sz val="14"/>
        <color theme="1"/>
        <rFont val="Calibri"/>
        <family val="2"/>
        <scheme val="minor"/>
      </rPr>
      <t>e évité</t>
    </r>
  </si>
  <si>
    <t>Les informations reprises automatiquement dans cet onglet correspondent au cases cerclées d'orange des onglets précédents :</t>
  </si>
  <si>
    <t>COEFFICIENT
(Libellé)</t>
  </si>
  <si>
    <t>Action physique</t>
  </si>
  <si>
    <t>Action organisationnelle</t>
  </si>
  <si>
    <t>Action comportementale</t>
  </si>
  <si>
    <t>Action règlementaire</t>
  </si>
  <si>
    <t>JUSTIFICATION</t>
  </si>
  <si>
    <t>Explication :</t>
  </si>
  <si>
    <t>TEMPS 3 : EXCLUSION DE TOUT ENSEMBLE DE CONSEQUENCES DONT  𝜮|GES|exclus  &lt;  5% 𝜮|GES|Temps 2</t>
  </si>
  <si>
    <t>𝜮|GES|Temps 2 :</t>
  </si>
  <si>
    <t>|GES| (kg CO2e)</t>
  </si>
  <si>
    <t>𝜮|GES|retenus :</t>
  </si>
  <si>
    <t>(Affichez / Masquez ce bloc à l'aide du bouton                     situé à gauche de cette ligne)</t>
  </si>
  <si>
    <t>(Affichez / Masquez ce bloc à l'aide du bouton                  situé à gauche de cette ligne)</t>
  </si>
  <si>
    <t xml:space="preserve">      (Affichez / Masquez ce bloc à l'aide du bouton                    situé à gauche de cette ligne)</t>
  </si>
  <si>
    <t>2.10 et 2.11</t>
  </si>
  <si>
    <t>2.12</t>
  </si>
  <si>
    <r>
      <t>CO</t>
    </r>
    <r>
      <rPr>
        <i/>
        <vertAlign val="subscript"/>
        <sz val="14"/>
        <color theme="1" tint="0.249977111117893"/>
        <rFont val="Calibri (Corps)"/>
      </rPr>
      <t>2</t>
    </r>
    <r>
      <rPr>
        <i/>
        <sz val="14"/>
        <color theme="1"/>
        <rFont val="Calibri"/>
        <family val="2"/>
        <scheme val="minor"/>
      </rPr>
      <t>e réduit / augmenté</t>
    </r>
  </si>
  <si>
    <r>
      <t>TOTAL CO</t>
    </r>
    <r>
      <rPr>
        <b/>
        <vertAlign val="subscript"/>
        <sz val="16"/>
        <color theme="0"/>
        <rFont val="Calibri (Corps)"/>
      </rPr>
      <t>2</t>
    </r>
    <r>
      <rPr>
        <b/>
        <sz val="16"/>
        <color theme="0"/>
        <rFont val="Calibri"/>
        <family val="2"/>
        <scheme val="minor"/>
      </rPr>
      <t>e RÉDUIT / AUGMENTÉ</t>
    </r>
  </si>
  <si>
    <t>Conséquence titre ou n'ayant pas d'impact GES</t>
  </si>
  <si>
    <t>Conséquence-titre (aide à structurer l'arbre) ou conséquence n'ayant pas d'impact GES</t>
  </si>
  <si>
    <t>&gt;&gt;  Chapitre 3.1, pages 21 à 23  &lt;&lt;</t>
  </si>
  <si>
    <t>&gt;&gt;  Chapitre 3.2, pages 23 à 30  &lt;&lt;</t>
  </si>
  <si>
    <t>&gt;&gt;  Chapitre 3.3, pages 31 à 46  &lt;&lt;</t>
  </si>
  <si>
    <r>
      <t xml:space="preserve">SYNTHESE DE LA METHODOLOGIE : CONSTRUIRE L'ARBRE DES CONSEQUENCES
</t>
    </r>
    <r>
      <rPr>
        <i/>
        <sz val="12"/>
        <color theme="0"/>
        <rFont val="Calibri"/>
        <family val="2"/>
        <scheme val="minor"/>
      </rPr>
      <t xml:space="preserve">(Chapitre 3.3 p 31 à 46) </t>
    </r>
  </si>
  <si>
    <t>&gt;&gt; Conventions de représentation :</t>
  </si>
  <si>
    <r>
      <rPr>
        <u/>
        <sz val="11"/>
        <color theme="1"/>
        <rFont val="Calibri (Corps)"/>
      </rPr>
      <t>A noter</t>
    </r>
    <r>
      <rPr>
        <sz val="11"/>
        <color theme="1"/>
        <rFont val="Calibri"/>
        <family val="2"/>
        <scheme val="minor"/>
      </rPr>
      <t xml:space="preserve"> : un exemple de chacune de ces structures est disponible au chapitre 3.2 p41 à 43.</t>
    </r>
  </si>
  <si>
    <t>&gt;&gt;  Chapitre 3.4, pages 46 à 49  &lt;&lt;</t>
  </si>
  <si>
    <t>&gt;&gt;  Chapitre 3.5, pages 50 à 54  &lt;&lt;</t>
  </si>
  <si>
    <t>&gt;&gt;  Chapitre 3.6, pages 54 à 64  &lt;&lt;</t>
  </si>
  <si>
    <t>&gt;&gt;  Chapitre 3.7, pages 64 à 71  &lt;&lt;</t>
  </si>
  <si>
    <r>
      <t xml:space="preserve">SOURCES DE DONNEES UTILES
</t>
    </r>
    <r>
      <rPr>
        <i/>
        <sz val="12"/>
        <color theme="0"/>
        <rFont val="Calibri"/>
        <family val="2"/>
        <scheme val="minor"/>
      </rPr>
      <t xml:space="preserve">(Annexe 6 p 91 à 92) </t>
    </r>
  </si>
  <si>
    <t>&gt;&gt;  Chapitre 3.8, pages 71 à 77  &lt;&lt;</t>
  </si>
  <si>
    <t>Version 2.1 - Avril 2017</t>
  </si>
  <si>
    <t>En cas de problème avec cet outil, vous pouvez contacter Fanny Fleuriot ou Nathalie Martinez, du Service Climat de l'ADEME :</t>
  </si>
  <si>
    <t>nathalie.martinez@ademe.fr</t>
  </si>
  <si>
    <r>
      <t>1.1 ...</t>
    </r>
    <r>
      <rPr>
        <b/>
        <sz val="10"/>
        <color theme="1"/>
        <rFont val="Calibri"/>
        <family val="2"/>
        <scheme val="minor"/>
      </rPr>
      <t xml:space="preserve">
</t>
    </r>
    <r>
      <rPr>
        <b/>
        <sz val="10"/>
        <color rgb="FFFF0000"/>
        <rFont val="Calibri"/>
        <family val="2"/>
        <scheme val="minor"/>
      </rPr>
      <t>(F4)</t>
    </r>
  </si>
  <si>
    <r>
      <t xml:space="preserve">1.1 …
</t>
    </r>
    <r>
      <rPr>
        <b/>
        <sz val="10"/>
        <color rgb="FFFF0000"/>
        <rFont val="Calibri"/>
        <family val="2"/>
        <scheme val="minor"/>
      </rPr>
      <t>(F4)</t>
    </r>
  </si>
  <si>
    <r>
      <t xml:space="preserve">1.1 ...
</t>
    </r>
    <r>
      <rPr>
        <b/>
        <sz val="10"/>
        <color rgb="FFFF0000"/>
        <rFont val="Calibri"/>
        <family val="2"/>
        <scheme val="minor"/>
      </rPr>
      <t>(F4)</t>
    </r>
  </si>
  <si>
    <t>AUTRES INFORMATIONS</t>
  </si>
  <si>
    <t>Conséquence retenue ? 
(Temps 4 &amp; 5)</t>
  </si>
  <si>
    <r>
      <t xml:space="preserve">Conséquence retenue ?
(Temps 3)
</t>
    </r>
    <r>
      <rPr>
        <sz val="11"/>
        <color theme="1"/>
        <rFont val="Calibri"/>
        <family val="2"/>
        <scheme val="minor"/>
      </rPr>
      <t>𝜮|GES|exclus &lt; 5%</t>
    </r>
  </si>
  <si>
    <t>soit par rapport à 𝜮|GES|Temps 3 :</t>
  </si>
  <si>
    <t>soit par rapport 𝜮|GES|Temps 2 :</t>
  </si>
  <si>
    <t>Représentativité GES des conséquences incluses dans le périmètre de quantification en regard des conséquences retenues à l'issue du Temps 3 :</t>
  </si>
  <si>
    <r>
      <t xml:space="preserve">QUELS SONT LES </t>
    </r>
    <r>
      <rPr>
        <b/>
        <sz val="11"/>
        <color theme="8" tint="-0.249977111117893"/>
        <rFont val="Calibri"/>
        <family val="2"/>
        <scheme val="minor"/>
      </rPr>
      <t>ELEMENTS PERMETTANT DE DOCUMENTER</t>
    </r>
    <r>
      <rPr>
        <sz val="11"/>
        <color theme="8" tint="-0.249977111117893"/>
        <rFont val="Calibri"/>
        <family val="2"/>
        <scheme val="minor"/>
      </rPr>
      <t xml:space="preserve"> L'ACTION ?</t>
    </r>
  </si>
  <si>
    <r>
      <rPr>
        <b/>
        <sz val="11"/>
        <color theme="9" tint="-0.249977111117893"/>
        <rFont val="Calibri"/>
        <family val="2"/>
        <scheme val="minor"/>
      </rPr>
      <t xml:space="preserve">Critère n°1 </t>
    </r>
    <r>
      <rPr>
        <sz val="11"/>
        <color theme="9" tint="-0.249977111117893"/>
        <rFont val="Calibri"/>
        <family val="2"/>
        <scheme val="minor"/>
      </rPr>
      <t>- Probabilité de réalisation du scénario de référence retenu :</t>
    </r>
  </si>
  <si>
    <r>
      <rPr>
        <b/>
        <sz val="11"/>
        <color theme="9" tint="-0.249977111117893"/>
        <rFont val="Calibri"/>
        <family val="2"/>
        <scheme val="minor"/>
      </rPr>
      <t>Critère n°2</t>
    </r>
    <r>
      <rPr>
        <sz val="11"/>
        <color theme="9" tint="-0.249977111117893"/>
        <rFont val="Calibri"/>
        <family val="2"/>
        <scheme val="minor"/>
      </rPr>
      <t xml:space="preserve"> - Qualité de la description du scénario :</t>
    </r>
  </si>
  <si>
    <t>Non estimé 
Ordre de grandeur supposé &lt;20%</t>
  </si>
  <si>
    <t>Systech</t>
  </si>
  <si>
    <t>Mise en place d’un système d’emballages navette</t>
  </si>
  <si>
    <t>Systech Electronique est une entreprise qui étudie et réalise des prototypes de cartes électroniques, des sous-ensembles et ensembles complets de petites et moyennes séries. 
Pour assurer la livraison de volumes importants de cartes électroniques à un de ses clients (représentant près de 20% de son chiffre d’affaire), l’entreprise a mis en place un système d’emballage navette en remplacement d’une livraison des cartes en sachets individuels et ce pour :
o Faciliter la manutention lors de la livraison, que ce soit chez Systech ou chez son client ;
o Réduire les coûts de l’emballage ;
o S’inscrire dans une logique d’optimisation dans le respect de la démarche ISO 26000 entrepris par Systech.
L’emballage navette est une boîte en carton contenant des séparations (carton également) format 75 espaces pouvant accueillir les cartes électroniques. Ces boîtes en carton possèdent des renforts en mousses placées sous le couvercle. L’ensemble de ces éléments (boîte, séparation, mousse et couvercle) de l’emballage navette est renvoyé à l’entreprise par le client une fois les 75 cartes électroniques déchargées.</t>
  </si>
  <si>
    <t>Les quantités de cartes électroniques livrées d’une année à l’autre pouvant varier, l’évaluation est faite sur  la base des volumes de livraison de cartes en 2014.</t>
  </si>
  <si>
    <t>1 an</t>
  </si>
  <si>
    <t>Avec action et référence</t>
  </si>
  <si>
    <t>ADEME - Eco-Emballages 2013</t>
  </si>
  <si>
    <t>Taux technique de recyclage  emballage industriel &amp; commerciaux</t>
  </si>
  <si>
    <t>Distance entre Systech et le client</t>
  </si>
  <si>
    <t>km</t>
  </si>
  <si>
    <t>Poids sachet individuel</t>
  </si>
  <si>
    <t>g</t>
  </si>
  <si>
    <t>Polyester métallisé à l'aluminium, assimilé à son matériau majoritaire: le polyester</t>
  </si>
  <si>
    <t>Poids des bulles sur l'année</t>
  </si>
  <si>
    <t>kg/an</t>
  </si>
  <si>
    <t>Distance moyenne fournisseur solution sachets individuels</t>
  </si>
  <si>
    <t>Les emballages des emballages ne sont pas considérés.</t>
  </si>
  <si>
    <t>Le matériau du sachet plastique individuel en polyester métallisé à l'aluminium est assimilé à son matériau majoritaire le polyester.</t>
  </si>
  <si>
    <t>La fin de vie des sachets plastiques individuels considérée est une incinération des sachets à 100%.</t>
  </si>
  <si>
    <t>Il n’y a pas de camions dédiés aux retours des emballages navettes, ce transport étant mutualisé avec d’autres types de livraison au client. Ainsi seuls 50% des impacts du fret retour sont alloués aux emballages navettes.</t>
  </si>
  <si>
    <t>A noter que l’entreprise a menée des travaux pour identifier le taux de rotation de chaque élément constitutif de l’emballage navette.</t>
  </si>
  <si>
    <t>1c</t>
  </si>
  <si>
    <t xml:space="preserve">Réduction de la consommation matière et fabrication des emballages jetables </t>
  </si>
  <si>
    <t>Réduction de la livraison amont des emballages jetables</t>
  </si>
  <si>
    <t>Réduction des quantités de déchets d'emballages jetables à collecter et à traiter</t>
  </si>
  <si>
    <t>Réduction de la quantité d'emballages jetables utilisés</t>
  </si>
  <si>
    <t>1d</t>
  </si>
  <si>
    <t>1d.1</t>
  </si>
  <si>
    <t>Conditions de travail facilitées pour l'entité et le client</t>
  </si>
  <si>
    <t>Diminution de la casse lors du déballage</t>
  </si>
  <si>
    <t>Utilisation des emballages réutilisables</t>
  </si>
  <si>
    <t>2a</t>
  </si>
  <si>
    <t>2a.1</t>
  </si>
  <si>
    <t>2a.2</t>
  </si>
  <si>
    <t>2a.3</t>
  </si>
  <si>
    <t>Consommation de matière et fabrication des emballages réutilisables</t>
  </si>
  <si>
    <t>Livraison amont des emballages réutilisables</t>
  </si>
  <si>
    <t>Traitement en fin de vie des emballages réutilisables</t>
  </si>
  <si>
    <t>2b</t>
  </si>
  <si>
    <t>2b.1</t>
  </si>
  <si>
    <t>2b.2</t>
  </si>
  <si>
    <t xml:space="preserve">Logistique retour des emballages </t>
  </si>
  <si>
    <t>Remplacement des emballages réutilisables (casses, pertes...)</t>
  </si>
  <si>
    <t>Acquisition des emballages</t>
  </si>
  <si>
    <t>Entretien et logistique pour la réutilisation</t>
  </si>
  <si>
    <t>Poids des sachets individuels sur l'année</t>
  </si>
  <si>
    <t>Poids unitaire carton pour 150 cartes</t>
  </si>
  <si>
    <t>Poids du carton sur l'année</t>
  </si>
  <si>
    <t>Poids unitaire Bulles antistatiques pour 150 cartes</t>
  </si>
  <si>
    <t>pas de camions dédiés aux retours</t>
  </si>
  <si>
    <t>Hypothèse I Care</t>
  </si>
  <si>
    <t>1a.</t>
  </si>
  <si>
    <t>1b.</t>
  </si>
  <si>
    <t>Pas de camions dédiés aux retours des emballages navettes. Toutefois 20% des impacts du fret sont alloués aux emballages</t>
  </si>
  <si>
    <t>Mousse PU (2 plaque de mousse par boite, chacune de 58g)</t>
  </si>
  <si>
    <t xml:space="preserve">Polyester </t>
  </si>
  <si>
    <t>Papier</t>
  </si>
  <si>
    <t>Carton</t>
  </si>
  <si>
    <t>PE</t>
  </si>
  <si>
    <t>PU</t>
  </si>
  <si>
    <t>Camion (PTAC 7,5 T)</t>
  </si>
  <si>
    <t>Carton Recyclage - Impacts</t>
  </si>
  <si>
    <t>Carton Recyclage - Réduction Impacts</t>
  </si>
  <si>
    <t>Carton Incinération - Impacts</t>
  </si>
  <si>
    <t>Carton Incinération - Réduction Impacts</t>
  </si>
  <si>
    <t>Plastique Incinération - Impacts</t>
  </si>
  <si>
    <t>Plastique Incinération - Réduction Impacts</t>
  </si>
  <si>
    <t>Camion retour</t>
  </si>
  <si>
    <t>Ecoinvent</t>
  </si>
  <si>
    <t xml:space="preserve">Base Carbone® </t>
  </si>
  <si>
    <t>Plastique - PEBD - neuf</t>
  </si>
  <si>
    <t>Camion porteur - marchandises diverses, PTAC 7,5T</t>
  </si>
  <si>
    <t>Module "treatment of waste paperboard, sorting plant" 
Paramètres considérés pour les bénéfices du recyclage: 82% rendement de régénération et 85% de taux de substitution</t>
  </si>
  <si>
    <t>Carton - fin de vie incinération + Emissions évitées - carton, fin de vie incinération</t>
  </si>
  <si>
    <t>Plastique moyen - fin de vie incinération +
Emissions évitées - plastique moyen, fin de vie incinération</t>
  </si>
  <si>
    <t> kgCO2e/km</t>
  </si>
  <si>
    <t>kgCO2/kg</t>
  </si>
  <si>
    <t>kgCO2e/tonne.km</t>
  </si>
  <si>
    <t>kgCO2e/kg</t>
  </si>
  <si>
    <t xml:space="preserve">Taux technique de recyclage carton </t>
  </si>
  <si>
    <t>Poids unitaire conteneur carton 75 cartes</t>
  </si>
  <si>
    <t>Poids des conteneurs carton sur l'année</t>
  </si>
  <si>
    <t>kg</t>
  </si>
  <si>
    <t>Rotation des conteneurs carton</t>
  </si>
  <si>
    <t>Nbre</t>
  </si>
  <si>
    <t>Poids unitaire couvercles carton 75 cartes</t>
  </si>
  <si>
    <t>Poids des couvercles carton sur l'année</t>
  </si>
  <si>
    <t>Rotation des couvercles carton</t>
  </si>
  <si>
    <t>Poids unitaire séparation carton 75 cartes</t>
  </si>
  <si>
    <t>Poids des séparations carton sur l'année</t>
  </si>
  <si>
    <t>Rotation des séparateurs carton</t>
  </si>
  <si>
    <t>Poids unitaire mousse 75 cartes</t>
  </si>
  <si>
    <t>Poids des mousses sur l'année</t>
  </si>
  <si>
    <t xml:space="preserve">Rotation des mousses </t>
  </si>
  <si>
    <t>Taux de retours moyen emballage complet</t>
  </si>
  <si>
    <t>Distance moyenne fournisseur emballage navette</t>
  </si>
  <si>
    <t>Camion dédié au retour des emballages</t>
  </si>
  <si>
    <t>Allocation de l'impact du fret retour des emballage</t>
  </si>
  <si>
    <t>Fabrication Sachets</t>
  </si>
  <si>
    <t>Fabrication Carton de regroupement</t>
  </si>
  <si>
    <t>Fabrication Bulles</t>
  </si>
  <si>
    <t>Fret amont des éléments d'emballage</t>
  </si>
  <si>
    <t>Recyclage carton-Impacts</t>
  </si>
  <si>
    <t>Recyclage carton - Réduction Impacts</t>
  </si>
  <si>
    <t>Incinération carton-Impacts</t>
  </si>
  <si>
    <t>Incinération carton - Réduction Impacts</t>
  </si>
  <si>
    <t>Incinération Plastique - Impacts</t>
  </si>
  <si>
    <t>Incinération Plastique - Réduction Impacts</t>
  </si>
  <si>
    <t>Dû à la logistique retour</t>
  </si>
  <si>
    <t>Fabrication des boites et composants en carton</t>
  </si>
  <si>
    <t>Fabrication mousse</t>
  </si>
  <si>
    <t>Fret retour</t>
  </si>
  <si>
    <t>Recyclage carton - Impacts évités</t>
  </si>
  <si>
    <t>Incinération carton -  Impacts évités</t>
  </si>
  <si>
    <t>Incinération Plastique - Impacts évités</t>
  </si>
  <si>
    <t>kgCO2e/an</t>
  </si>
  <si>
    <t>Trajets retour mutualisés avec livraison, hypothèse seul un faible pourcentage de l'impact du trajet retour est alloué à l'emballage</t>
  </si>
  <si>
    <t>Le taux de casse lors du déballage est difficilement mesurable (observable chez le client, non mesurable par l'entité). Les impacts GES liés à l'évolution de ce taux ne sont pas pris en compte.</t>
  </si>
  <si>
    <t>Non estimé 
Ordre de grandeur supposé &lt;70%</t>
  </si>
  <si>
    <t>OUI</t>
  </si>
  <si>
    <t>NON</t>
  </si>
  <si>
    <t>Fabrication des emballages jetables</t>
  </si>
  <si>
    <t>Fret amont des emballages  jetables</t>
  </si>
  <si>
    <t>Fin de vie des emballages  jetables</t>
  </si>
  <si>
    <t>Fabrication des emballages réutilisables</t>
  </si>
  <si>
    <t>Fret amont des emballages réutilisables</t>
  </si>
  <si>
    <t>Fin de vie des emballages réutilisables</t>
  </si>
  <si>
    <t>Fret retour des emballages réutilisables</t>
  </si>
  <si>
    <t>Remplacement des emballages réutilisables</t>
  </si>
  <si>
    <t>Remplacement des emballages  jetables</t>
  </si>
  <si>
    <t>Situation historique : Le scénario de référence est calqué sur le précédent mode de conditionnement en sachets individuels non réutilisables (1 sachet plastique pour 1 carte électronique).</t>
  </si>
  <si>
    <t xml:space="preserve">Situation historique : En l'absence de mise en place des emballages navettes, la solution d'emballage serait celle jusqu'alors utilisée (sachet individuel) </t>
  </si>
  <si>
    <t>Solution sachet individuel</t>
  </si>
  <si>
    <t>Emballages réutilisables</t>
  </si>
  <si>
    <t>Quantité de cartes électroniques livrées en 2014</t>
  </si>
  <si>
    <t>CALCULS CONSEQUENCE 1. Réduction de la quantité d'emballages jetables utilisés</t>
  </si>
  <si>
    <t>CALCULS CONSEQUENCE 2. Utilisation des emballages réutilisables</t>
  </si>
  <si>
    <t xml:space="preserve">Taux de pertes logistique emballages </t>
  </si>
  <si>
    <t>2. Utilisation des emballages réutilisables</t>
  </si>
  <si>
    <t>1. Réduction de la quantité d'emballages jetables utilisés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</si>
</sst>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0.0%"/>
    <numFmt numFmtId="165" formatCode="#,##0.0"/>
  </numFmts>
  <fonts count="157">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0"/>
      <color theme="1"/>
      <name val="Calibri"/>
      <family val="2"/>
      <scheme val="minor"/>
    </font>
    <font>
      <b/>
      <sz val="11"/>
      <color theme="0"/>
      <name val="Calibri"/>
      <family val="2"/>
      <scheme val="minor"/>
    </font>
    <font>
      <b/>
      <sz val="9"/>
      <color theme="0"/>
      <name val="Calibri"/>
      <family val="2"/>
      <scheme val="minor"/>
    </font>
    <font>
      <sz val="9"/>
      <color rgb="FFED6625"/>
      <name val="Calibri"/>
      <family val="2"/>
      <scheme val="minor"/>
    </font>
    <font>
      <sz val="9"/>
      <color theme="1" tint="0.14999847407452621"/>
      <name val="Calibri"/>
      <family val="2"/>
      <scheme val="minor"/>
    </font>
    <font>
      <b/>
      <sz val="9"/>
      <color theme="1" tint="0.14999847407452621"/>
      <name val="Calibri"/>
      <family val="2"/>
      <scheme val="minor"/>
    </font>
    <font>
      <b/>
      <sz val="10"/>
      <color rgb="FFED6625"/>
      <name val="Calibri"/>
      <family val="2"/>
      <scheme val="minor"/>
    </font>
    <font>
      <u/>
      <sz val="11"/>
      <color theme="10"/>
      <name val="Calibri"/>
      <family val="2"/>
      <scheme val="minor"/>
    </font>
    <font>
      <u/>
      <sz val="10"/>
      <color theme="10"/>
      <name val="Calibri"/>
      <family val="2"/>
      <scheme val="minor"/>
    </font>
    <font>
      <b/>
      <sz val="12"/>
      <color theme="0"/>
      <name val="Calibri"/>
      <family val="2"/>
      <scheme val="minor"/>
    </font>
    <font>
      <b/>
      <sz val="12"/>
      <color rgb="FF3382B9"/>
      <name val="Calibri"/>
      <family val="2"/>
      <scheme val="minor"/>
    </font>
    <font>
      <sz val="11"/>
      <color rgb="FFFF0000"/>
      <name val="Calibri"/>
      <family val="2"/>
      <scheme val="minor"/>
    </font>
    <font>
      <u/>
      <sz val="11"/>
      <color theme="11"/>
      <name val="Calibri"/>
      <family val="2"/>
      <scheme val="minor"/>
    </font>
    <font>
      <b/>
      <sz val="12"/>
      <color theme="1"/>
      <name val="Calibri"/>
      <family val="2"/>
      <scheme val="minor"/>
    </font>
    <font>
      <sz val="8"/>
      <name val="Calibri"/>
      <family val="2"/>
      <scheme val="minor"/>
    </font>
    <font>
      <b/>
      <i/>
      <u/>
      <sz val="11"/>
      <color rgb="FF3366FF"/>
      <name val="Calibri"/>
      <family val="2"/>
      <scheme val="minor"/>
    </font>
    <font>
      <b/>
      <sz val="11"/>
      <color theme="8" tint="-0.249977111117893"/>
      <name val="Calibri"/>
      <family val="2"/>
      <scheme val="minor"/>
    </font>
    <font>
      <sz val="11"/>
      <color theme="8" tint="-0.249977111117893"/>
      <name val="Calibri"/>
      <family val="2"/>
      <scheme val="minor"/>
    </font>
    <font>
      <b/>
      <sz val="11"/>
      <color theme="8" tint="-0.249977111117893"/>
      <name val="Calibri"/>
      <family val="2"/>
      <scheme val="minor"/>
    </font>
    <font>
      <sz val="11"/>
      <color theme="1"/>
      <name val="Calibri"/>
      <family val="2"/>
      <scheme val="minor"/>
    </font>
    <font>
      <sz val="11"/>
      <color rgb="FF000000"/>
      <name val="Calibri"/>
      <family val="2"/>
      <scheme val="minor"/>
    </font>
    <font>
      <b/>
      <sz val="11"/>
      <color rgb="FF305496"/>
      <name val="Calibri"/>
      <family val="2"/>
      <scheme val="minor"/>
    </font>
    <font>
      <sz val="11"/>
      <color rgb="FF305496"/>
      <name val="Calibri"/>
      <family val="2"/>
      <scheme val="minor"/>
    </font>
    <font>
      <sz val="11"/>
      <color theme="8" tint="-0.249977111117893"/>
      <name val="Calibri"/>
      <family val="2"/>
      <scheme val="minor"/>
    </font>
    <font>
      <sz val="10"/>
      <color theme="1" tint="0.499984740745262"/>
      <name val="Calibri"/>
      <family val="2"/>
      <scheme val="minor"/>
    </font>
    <font>
      <b/>
      <sz val="9"/>
      <color indexed="63"/>
      <name val="Calibri"/>
      <family val="2"/>
      <scheme val="minor"/>
    </font>
    <font>
      <sz val="9"/>
      <color indexed="63"/>
      <name val="Calibri"/>
      <family val="2"/>
      <scheme val="minor"/>
    </font>
    <font>
      <b/>
      <sz val="10"/>
      <color indexed="63"/>
      <name val="Calibri"/>
      <family val="2"/>
      <scheme val="minor"/>
    </font>
    <font>
      <u/>
      <sz val="9"/>
      <color indexed="63"/>
      <name val="Calibri"/>
      <family val="2"/>
      <scheme val="minor"/>
    </font>
    <font>
      <b/>
      <i/>
      <sz val="10"/>
      <color indexed="63"/>
      <name val="Calibri"/>
      <family val="2"/>
      <scheme val="minor"/>
    </font>
    <font>
      <sz val="11"/>
      <color theme="1" tint="0.34998626667073579"/>
      <name val="Calibri"/>
      <family val="2"/>
      <scheme val="minor"/>
    </font>
    <font>
      <b/>
      <sz val="9"/>
      <color indexed="81"/>
      <name val="Calibri"/>
      <family val="2"/>
      <scheme val="minor"/>
    </font>
    <font>
      <b/>
      <sz val="10"/>
      <color indexed="81"/>
      <name val="Calibri"/>
      <family val="2"/>
      <scheme val="minor"/>
    </font>
    <font>
      <sz val="9"/>
      <color indexed="81"/>
      <name val="Calibri"/>
      <family val="2"/>
      <scheme val="minor"/>
    </font>
    <font>
      <sz val="10"/>
      <color indexed="63"/>
      <name val="Calibri"/>
      <family val="2"/>
      <scheme val="minor"/>
    </font>
    <font>
      <b/>
      <i/>
      <sz val="11"/>
      <color theme="8" tint="-0.249977111117893"/>
      <name val="Calibri"/>
      <family val="2"/>
      <scheme val="minor"/>
    </font>
    <font>
      <b/>
      <u/>
      <sz val="10"/>
      <color theme="10"/>
      <name val="Calibri"/>
      <family val="2"/>
      <scheme val="minor"/>
    </font>
    <font>
      <sz val="10"/>
      <color theme="8" tint="-0.249977111117893"/>
      <name val="Calibri"/>
      <family val="2"/>
      <scheme val="minor"/>
    </font>
    <font>
      <sz val="14"/>
      <color theme="1"/>
      <name val="Calibri"/>
      <family val="2"/>
      <scheme val="minor"/>
    </font>
    <font>
      <sz val="10"/>
      <color indexed="81"/>
      <name val="Calibri"/>
      <family val="2"/>
      <scheme val="minor"/>
    </font>
    <font>
      <b/>
      <i/>
      <sz val="9"/>
      <color indexed="63"/>
      <name val="Calibri"/>
      <family val="2"/>
      <scheme val="minor"/>
    </font>
    <font>
      <i/>
      <sz val="10"/>
      <color theme="8" tint="-0.249977111117893"/>
      <name val="Calibri"/>
      <family val="2"/>
      <scheme val="minor"/>
    </font>
    <font>
      <sz val="12"/>
      <color theme="0"/>
      <name val="Calibri"/>
      <family val="2"/>
      <scheme val="minor"/>
    </font>
    <font>
      <i/>
      <sz val="10"/>
      <color theme="8" tint="-0.249977111117893"/>
      <name val="Calibri"/>
      <family val="2"/>
      <scheme val="minor"/>
    </font>
    <font>
      <sz val="10"/>
      <color theme="1" tint="0.14999847407452621"/>
      <name val="Calibri"/>
      <family val="2"/>
      <scheme val="minor"/>
    </font>
    <font>
      <b/>
      <sz val="11"/>
      <color rgb="FFED6625"/>
      <name val="Calibri"/>
      <family val="2"/>
      <scheme val="minor"/>
    </font>
    <font>
      <sz val="11"/>
      <color theme="1" tint="0.14999847407452621"/>
      <name val="Calibri"/>
      <family val="2"/>
      <scheme val="minor"/>
    </font>
    <font>
      <sz val="11"/>
      <color rgb="FFED6625"/>
      <name val="Calibri"/>
      <family val="2"/>
      <scheme val="minor"/>
    </font>
    <font>
      <u/>
      <sz val="11"/>
      <color rgb="FFED6625"/>
      <name val="Calibri"/>
      <family val="2"/>
      <scheme val="minor"/>
    </font>
    <font>
      <b/>
      <sz val="11"/>
      <color rgb="FFFF0000"/>
      <name val="Calibri"/>
      <family val="2"/>
      <scheme val="minor"/>
    </font>
    <font>
      <b/>
      <sz val="10"/>
      <color theme="1" tint="0.14999847407452621"/>
      <name val="Calibri"/>
      <family val="2"/>
      <scheme val="minor"/>
    </font>
    <font>
      <b/>
      <i/>
      <sz val="10"/>
      <color theme="4" tint="-0.499984740745262"/>
      <name val="Calibri"/>
      <family val="2"/>
      <scheme val="minor"/>
    </font>
    <font>
      <b/>
      <sz val="10"/>
      <color indexed="63"/>
      <name val="Calibri (Corps)"/>
    </font>
    <font>
      <b/>
      <sz val="11"/>
      <color theme="8" tint="-0.249977111117893"/>
      <name val="Calibri"/>
      <family val="2"/>
    </font>
    <font>
      <sz val="11"/>
      <color theme="8" tint="-0.249977111117893"/>
      <name val="Calibri"/>
      <family val="2"/>
    </font>
    <font>
      <sz val="10"/>
      <color indexed="81"/>
      <name val="Calibri"/>
      <family val="2"/>
    </font>
    <font>
      <i/>
      <sz val="11"/>
      <color rgb="FFF2B600"/>
      <name val="Calibri"/>
      <family val="2"/>
      <scheme val="minor"/>
    </font>
    <font>
      <b/>
      <i/>
      <sz val="11"/>
      <color rgb="FFF2B600"/>
      <name val="Calibri"/>
      <family val="2"/>
      <scheme val="minor"/>
    </font>
    <font>
      <u/>
      <sz val="11"/>
      <color rgb="FF00B0F0"/>
      <name val="Calibri"/>
      <family val="2"/>
      <scheme val="minor"/>
    </font>
    <font>
      <i/>
      <sz val="12"/>
      <color theme="0"/>
      <name val="Calibri"/>
      <family val="2"/>
      <scheme val="minor"/>
    </font>
    <font>
      <b/>
      <i/>
      <sz val="12"/>
      <color theme="0"/>
      <name val="Calibri"/>
      <family val="2"/>
      <scheme val="minor"/>
    </font>
    <font>
      <u/>
      <sz val="11"/>
      <color theme="1"/>
      <name val="Calibri (Corps)"/>
    </font>
    <font>
      <sz val="11"/>
      <color theme="1"/>
      <name val="Calibri (Corps)"/>
    </font>
    <font>
      <sz val="11"/>
      <color theme="5"/>
      <name val="Calibri"/>
      <family val="2"/>
      <scheme val="minor"/>
    </font>
    <font>
      <b/>
      <sz val="12"/>
      <color theme="4"/>
      <name val="Calibri"/>
      <family val="2"/>
      <scheme val="minor"/>
    </font>
    <font>
      <b/>
      <sz val="18"/>
      <color theme="4"/>
      <name val="Calibri"/>
      <family val="2"/>
      <scheme val="minor"/>
    </font>
    <font>
      <sz val="11"/>
      <name val="Calibri"/>
      <family val="2"/>
      <scheme val="minor"/>
    </font>
    <font>
      <b/>
      <sz val="11"/>
      <name val="Calibri (Corps)"/>
    </font>
    <font>
      <b/>
      <sz val="12"/>
      <color theme="7"/>
      <name val="Calibri"/>
      <family val="2"/>
      <scheme val="minor"/>
    </font>
    <font>
      <b/>
      <sz val="10"/>
      <color indexed="81"/>
      <name val="Calibri"/>
      <family val="2"/>
    </font>
    <font>
      <sz val="11"/>
      <color theme="0" tint="-4.9989318521683403E-2"/>
      <name val="Calibri"/>
      <family val="2"/>
      <scheme val="minor"/>
    </font>
    <font>
      <i/>
      <sz val="11"/>
      <color theme="8" tint="-0.249977111117893"/>
      <name val="Calibri"/>
      <family val="2"/>
      <scheme val="minor"/>
    </font>
    <font>
      <sz val="11"/>
      <color rgb="FFF2B600"/>
      <name val="Calibri"/>
      <family val="2"/>
      <scheme val="minor"/>
    </font>
    <font>
      <i/>
      <sz val="11"/>
      <color theme="7"/>
      <name val="Calibri"/>
      <family val="2"/>
      <scheme val="minor"/>
    </font>
    <font>
      <b/>
      <sz val="11"/>
      <color rgb="FFF2B600"/>
      <name val="Calibri"/>
      <family val="2"/>
      <scheme val="minor"/>
    </font>
    <font>
      <i/>
      <sz val="10"/>
      <color theme="1" tint="0.499984740745262"/>
      <name val="Calibri"/>
      <family val="2"/>
      <scheme val="minor"/>
    </font>
    <font>
      <b/>
      <sz val="11"/>
      <color theme="9" tint="-0.249977111117893"/>
      <name val="Calibri"/>
      <family val="2"/>
      <scheme val="minor"/>
    </font>
    <font>
      <sz val="11"/>
      <color theme="9" tint="-0.249977111117893"/>
      <name val="Calibri"/>
      <family val="2"/>
      <scheme val="minor"/>
    </font>
    <font>
      <i/>
      <sz val="11"/>
      <color theme="9" tint="-0.249977111117893"/>
      <name val="Calibri"/>
      <family val="2"/>
      <scheme val="minor"/>
    </font>
    <font>
      <u/>
      <sz val="10"/>
      <color indexed="81"/>
      <name val="Calibri"/>
      <family val="2"/>
    </font>
    <font>
      <b/>
      <i/>
      <sz val="11"/>
      <color theme="7"/>
      <name val="Calibri"/>
      <family val="2"/>
      <scheme val="minor"/>
    </font>
    <font>
      <i/>
      <sz val="11"/>
      <name val="Calibri (Corps)"/>
    </font>
    <font>
      <sz val="14"/>
      <color theme="1" tint="0.499984740745262"/>
      <name val="Calibri"/>
      <family val="2"/>
      <scheme val="minor"/>
    </font>
    <font>
      <i/>
      <sz val="11"/>
      <color theme="6" tint="-0.249977111117893"/>
      <name val="Calibri"/>
      <family val="2"/>
      <scheme val="minor"/>
    </font>
    <font>
      <i/>
      <sz val="11"/>
      <color theme="1"/>
      <name val="Calibri"/>
      <family val="2"/>
      <scheme val="minor"/>
    </font>
    <font>
      <b/>
      <sz val="14"/>
      <color rgb="FF3382B9"/>
      <name val="Calibri"/>
      <family val="2"/>
      <scheme val="minor"/>
    </font>
    <font>
      <b/>
      <sz val="24"/>
      <color rgb="FF3382B9"/>
      <name val="Calibri"/>
      <family val="2"/>
      <scheme val="minor"/>
    </font>
    <font>
      <b/>
      <sz val="28"/>
      <color rgb="FF3382B9"/>
      <name val="Calibri"/>
      <family val="2"/>
      <scheme val="minor"/>
    </font>
    <font>
      <b/>
      <sz val="20"/>
      <color theme="0"/>
      <name val="Calibri"/>
      <family val="2"/>
      <scheme val="minor"/>
    </font>
    <font>
      <sz val="20"/>
      <color theme="0"/>
      <name val="Calibri"/>
      <family val="2"/>
      <scheme val="minor"/>
    </font>
    <font>
      <sz val="24"/>
      <color rgb="FF3382B9"/>
      <name val="Calibri"/>
      <family val="2"/>
      <scheme val="minor"/>
    </font>
    <font>
      <sz val="16"/>
      <color theme="1"/>
      <name val="Calibri"/>
      <family val="2"/>
      <scheme val="minor"/>
    </font>
    <font>
      <b/>
      <sz val="18"/>
      <color theme="0"/>
      <name val="Calibri"/>
      <family val="2"/>
      <scheme val="minor"/>
    </font>
    <font>
      <b/>
      <sz val="16"/>
      <color theme="0"/>
      <name val="Calibri"/>
      <family val="2"/>
      <scheme val="minor"/>
    </font>
    <font>
      <i/>
      <sz val="15"/>
      <color theme="1"/>
      <name val="Calibri"/>
      <family val="2"/>
      <scheme val="minor"/>
    </font>
    <font>
      <i/>
      <sz val="14"/>
      <color theme="1"/>
      <name val="Calibri"/>
      <family val="2"/>
      <scheme val="minor"/>
    </font>
    <font>
      <b/>
      <sz val="18"/>
      <color rgb="FF3382B9"/>
      <name val="Calibri"/>
      <family val="2"/>
      <scheme val="minor"/>
    </font>
    <font>
      <sz val="16"/>
      <color theme="0"/>
      <name val="Calibri"/>
      <family val="2"/>
      <scheme val="minor"/>
    </font>
    <font>
      <b/>
      <sz val="16"/>
      <color theme="1" tint="0.249977111117893"/>
      <name val="Calibri"/>
      <family val="2"/>
      <scheme val="minor"/>
    </font>
    <font>
      <b/>
      <sz val="18"/>
      <color theme="1" tint="0.249977111117893"/>
      <name val="Calibri"/>
      <family val="2"/>
      <scheme val="minor"/>
    </font>
    <font>
      <sz val="16"/>
      <color theme="1" tint="0.249977111117893"/>
      <name val="Calibri"/>
      <family val="2"/>
      <scheme val="minor"/>
    </font>
    <font>
      <sz val="20"/>
      <color theme="1" tint="0.249977111117893"/>
      <name val="Calibri"/>
      <family val="2"/>
      <scheme val="minor"/>
    </font>
    <font>
      <i/>
      <sz val="14"/>
      <color theme="1" tint="0.249977111117893"/>
      <name val="Calibri"/>
      <family val="2"/>
      <scheme val="minor"/>
    </font>
    <font>
      <sz val="14"/>
      <color theme="1" tint="0.249977111117893"/>
      <name val="Calibri"/>
      <family val="2"/>
      <scheme val="minor"/>
    </font>
    <font>
      <b/>
      <sz val="16"/>
      <color rgb="FF3382B9"/>
      <name val="Calibri"/>
      <family val="2"/>
      <scheme val="minor"/>
    </font>
    <font>
      <sz val="15"/>
      <color theme="1" tint="0.249977111117893"/>
      <name val="Calibri"/>
      <family val="2"/>
      <scheme val="minor"/>
    </font>
    <font>
      <b/>
      <u/>
      <sz val="9"/>
      <color indexed="81"/>
      <name val="Calibri (Corps)"/>
    </font>
    <font>
      <b/>
      <sz val="11"/>
      <color theme="1"/>
      <name val="Calibri (Corps)"/>
    </font>
    <font>
      <i/>
      <vertAlign val="subscript"/>
      <sz val="14"/>
      <color theme="1" tint="0.249977111117893"/>
      <name val="Calibri (Corps)"/>
    </font>
    <font>
      <b/>
      <u/>
      <sz val="10"/>
      <color rgb="FF5DB094"/>
      <name val="Calibri"/>
      <family val="2"/>
      <scheme val="minor"/>
    </font>
    <font>
      <b/>
      <u/>
      <sz val="10"/>
      <color rgb="FF5BB36D"/>
      <name val="Calibri"/>
      <family val="2"/>
      <scheme val="minor"/>
    </font>
    <font>
      <b/>
      <u/>
      <sz val="10"/>
      <color rgb="FF607FA6"/>
      <name val="Calibri"/>
      <family val="2"/>
      <scheme val="minor"/>
    </font>
    <font>
      <b/>
      <sz val="22"/>
      <color rgb="FF3382B9"/>
      <name val="Calibri"/>
      <family val="2"/>
      <scheme val="minor"/>
    </font>
    <font>
      <b/>
      <sz val="20"/>
      <color rgb="FF3382B9"/>
      <name val="Calibri"/>
      <family val="2"/>
      <scheme val="minor"/>
    </font>
    <font>
      <b/>
      <vertAlign val="subscript"/>
      <sz val="16"/>
      <color theme="0"/>
      <name val="Calibri (Corps)"/>
    </font>
    <font>
      <b/>
      <sz val="11"/>
      <color theme="5"/>
      <name val="Calibri"/>
      <family val="2"/>
      <scheme val="minor"/>
    </font>
    <font>
      <b/>
      <sz val="14"/>
      <color theme="1" tint="0.249977111117893"/>
      <name val="Calibri"/>
      <family val="2"/>
      <scheme val="minor"/>
    </font>
    <font>
      <u/>
      <sz val="10"/>
      <color indexed="63"/>
      <name val="Calibri"/>
      <family val="2"/>
      <scheme val="minor"/>
    </font>
    <font>
      <b/>
      <i/>
      <sz val="12"/>
      <color theme="0"/>
      <name val="Calibri"/>
      <family val="2"/>
      <scheme val="minor"/>
    </font>
    <font>
      <i/>
      <sz val="11"/>
      <color theme="1"/>
      <name val="Calibri"/>
      <family val="2"/>
      <scheme val="minor"/>
    </font>
    <font>
      <sz val="11"/>
      <color theme="9" tint="-0.249977111117893"/>
      <name val="Calibri"/>
      <family val="2"/>
      <scheme val="minor"/>
    </font>
    <font>
      <b/>
      <sz val="16"/>
      <color theme="1" tint="0.249977111117893"/>
      <name val="Calibri"/>
      <family val="2"/>
      <scheme val="minor"/>
    </font>
    <font>
      <b/>
      <u/>
      <sz val="12"/>
      <color theme="10"/>
      <name val="Calibri"/>
      <family val="2"/>
      <scheme val="minor"/>
    </font>
    <font>
      <b/>
      <i/>
      <sz val="11"/>
      <color theme="4" tint="-0.499984740745262"/>
      <name val="Calibri"/>
      <family val="2"/>
      <scheme val="minor"/>
    </font>
    <font>
      <b/>
      <sz val="10"/>
      <color rgb="FF305496"/>
      <name val="Calibri"/>
      <family val="2"/>
      <scheme val="minor"/>
    </font>
    <font>
      <sz val="10"/>
      <color rgb="FF000000"/>
      <name val="Calibri"/>
      <family val="2"/>
      <scheme val="minor"/>
    </font>
    <font>
      <sz val="10"/>
      <color rgb="FF305496"/>
      <name val="Calibri"/>
      <family val="2"/>
      <scheme val="minor"/>
    </font>
    <font>
      <b/>
      <sz val="12"/>
      <color theme="8" tint="-0.249977111117893"/>
      <name val="Calibri"/>
      <family val="2"/>
      <scheme val="minor"/>
    </font>
    <font>
      <b/>
      <sz val="12"/>
      <color rgb="FF305496"/>
      <name val="Calibri"/>
      <family val="2"/>
      <scheme val="minor"/>
    </font>
    <font>
      <b/>
      <sz val="12"/>
      <color theme="9" tint="-0.249977111117893"/>
      <name val="Calibri"/>
      <family val="2"/>
      <scheme val="minor"/>
    </font>
    <font>
      <i/>
      <sz val="15"/>
      <color theme="0"/>
      <name val="Calibri"/>
      <family val="2"/>
      <scheme val="minor"/>
    </font>
    <font>
      <b/>
      <i/>
      <sz val="9"/>
      <color indexed="63"/>
      <name val="Calibri (Corps)"/>
    </font>
    <font>
      <b/>
      <sz val="8"/>
      <color theme="8" tint="-0.249977111117893"/>
      <name val="Calibri"/>
      <family val="2"/>
      <scheme val="minor"/>
    </font>
    <font>
      <b/>
      <sz val="10"/>
      <color theme="1"/>
      <name val="Calibri"/>
      <family val="2"/>
      <scheme val="minor"/>
    </font>
    <font>
      <b/>
      <sz val="10"/>
      <color rgb="FFFF0000"/>
      <name val="Calibri"/>
      <family val="2"/>
      <scheme val="minor"/>
    </font>
    <font>
      <b/>
      <sz val="14"/>
      <color rgb="FFFF0000"/>
      <name val="Calibri"/>
      <family val="2"/>
      <scheme val="minor"/>
    </font>
    <font>
      <b/>
      <sz val="14"/>
      <color theme="1"/>
      <name val="Calibri"/>
      <family val="2"/>
      <scheme val="minor"/>
    </font>
    <font>
      <sz val="11"/>
      <color theme="7" tint="0.79998168889431442"/>
      <name val="Calibri"/>
      <family val="2"/>
      <scheme val="minor"/>
    </font>
    <font>
      <sz val="8"/>
      <color theme="1"/>
      <name val="Calibri"/>
      <family val="2"/>
      <scheme val="minor"/>
    </font>
    <font>
      <sz val="12"/>
      <color theme="1" tint="0.249977111117893"/>
      <name val="Calibri"/>
      <family val="2"/>
      <scheme val="minor"/>
    </font>
  </fonts>
  <fills count="3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196BB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rgb="FFFFFFFF"/>
        <bgColor rgb="FF000000"/>
      </patternFill>
    </fill>
    <fill>
      <patternFill patternType="solid">
        <fgColor rgb="FFDDEBF7"/>
        <bgColor rgb="FF000000"/>
      </patternFill>
    </fill>
    <fill>
      <patternFill patternType="solid">
        <fgColor theme="0"/>
        <bgColor rgb="FF000000"/>
      </patternFill>
    </fill>
    <fill>
      <patternFill patternType="solid">
        <fgColor theme="8" tint="-0.249977111117893"/>
        <bgColor indexed="64"/>
      </patternFill>
    </fill>
    <fill>
      <patternFill patternType="solid">
        <fgColor theme="0" tint="-0.14999847407452621"/>
        <bgColor indexed="64"/>
      </patternFill>
    </fill>
    <fill>
      <patternFill patternType="solid">
        <fgColor theme="7"/>
        <bgColor indexed="64"/>
      </patternFill>
    </fill>
    <fill>
      <patternFill patternType="solid">
        <fgColor rgb="FFF2F2F2"/>
        <bgColor rgb="FF000000"/>
      </patternFill>
    </fill>
    <fill>
      <patternFill patternType="solid">
        <fgColor theme="8" tint="0.39997558519241921"/>
        <bgColor indexed="64"/>
      </patternFill>
    </fill>
    <fill>
      <patternFill patternType="solid">
        <fgColor theme="9" tint="0.79998168889431442"/>
        <bgColor rgb="FF000000"/>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rgb="FF00B050"/>
        <bgColor indexed="64"/>
      </patternFill>
    </fill>
    <fill>
      <patternFill patternType="solid">
        <fgColor rgb="FF3382B9"/>
        <bgColor indexed="64"/>
      </patternFill>
    </fill>
    <fill>
      <patternFill patternType="solid">
        <fgColor rgb="FF92D05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5"/>
        <bgColor indexed="64"/>
      </patternFill>
    </fill>
    <fill>
      <patternFill patternType="solid">
        <fgColor rgb="FFA281CD"/>
        <bgColor indexed="64"/>
      </patternFill>
    </fill>
    <fill>
      <patternFill patternType="solid">
        <fgColor rgb="FFDDEBF7"/>
        <bgColor indexed="64"/>
      </patternFill>
    </fill>
    <fill>
      <patternFill patternType="lightUp">
        <bgColor theme="7" tint="0.79995117038483843"/>
      </patternFill>
    </fill>
    <fill>
      <patternFill patternType="lightUp"/>
    </fill>
    <fill>
      <patternFill patternType="lightUp">
        <bgColor theme="7" tint="0.79998168889431442"/>
      </patternFill>
    </fill>
  </fills>
  <borders count="165">
    <border>
      <left/>
      <right/>
      <top/>
      <bottom/>
      <diagonal/>
    </border>
    <border>
      <left/>
      <right/>
      <top/>
      <bottom style="thin">
        <color theme="0"/>
      </bottom>
      <diagonal/>
    </border>
    <border>
      <left style="hair">
        <color rgb="FF3382B9"/>
      </left>
      <right style="hair">
        <color rgb="FF3382B9"/>
      </right>
      <top style="hair">
        <color rgb="FF3382B9"/>
      </top>
      <bottom style="hair">
        <color rgb="FF3382B9"/>
      </bottom>
      <diagonal/>
    </border>
    <border>
      <left style="hair">
        <color rgb="FF3382B9"/>
      </left>
      <right/>
      <top style="hair">
        <color rgb="FF3382B9"/>
      </top>
      <bottom style="hair">
        <color rgb="FF3382B9"/>
      </bottom>
      <diagonal/>
    </border>
    <border>
      <left/>
      <right/>
      <top style="hair">
        <color rgb="FF3382B9"/>
      </top>
      <bottom style="hair">
        <color rgb="FF3382B9"/>
      </bottom>
      <diagonal/>
    </border>
    <border>
      <left/>
      <right style="hair">
        <color rgb="FF3382B9"/>
      </right>
      <top style="hair">
        <color rgb="FF3382B9"/>
      </top>
      <bottom style="hair">
        <color rgb="FF3382B9"/>
      </bottom>
      <diagonal/>
    </border>
    <border>
      <left style="hair">
        <color rgb="FF3382B9"/>
      </left>
      <right/>
      <top/>
      <bottom/>
      <diagonal/>
    </border>
    <border>
      <left/>
      <right style="hair">
        <color rgb="FF3382B9"/>
      </right>
      <top/>
      <bottom/>
      <diagonal/>
    </border>
    <border>
      <left style="hair">
        <color rgb="FF3382B9"/>
      </left>
      <right style="hair">
        <color rgb="FF3382B9"/>
      </right>
      <top style="hair">
        <color rgb="FF3382B9"/>
      </top>
      <bottom/>
      <diagonal/>
    </border>
    <border>
      <left style="hair">
        <color rgb="FF3382B9"/>
      </left>
      <right style="hair">
        <color rgb="FF3382B9"/>
      </right>
      <top/>
      <bottom/>
      <diagonal/>
    </border>
    <border>
      <left style="hair">
        <color rgb="FF3382B9"/>
      </left>
      <right style="hair">
        <color rgb="FF3382B9"/>
      </right>
      <top/>
      <bottom style="hair">
        <color rgb="FF3382B9"/>
      </bottom>
      <diagonal/>
    </border>
    <border>
      <left/>
      <right style="hair">
        <color rgb="FF3382B9"/>
      </right>
      <top/>
      <bottom style="hair">
        <color rgb="FF3382B9"/>
      </bottom>
      <diagonal/>
    </border>
    <border>
      <left/>
      <right/>
      <top/>
      <bottom style="thin">
        <color auto="1"/>
      </bottom>
      <diagonal/>
    </border>
    <border>
      <left style="hair">
        <color rgb="FF196BB2"/>
      </left>
      <right style="hair">
        <color rgb="FF196BB2"/>
      </right>
      <top style="hair">
        <color rgb="FF196BB2"/>
      </top>
      <bottom style="hair">
        <color rgb="FF196BB2"/>
      </bottom>
      <diagonal/>
    </border>
    <border>
      <left/>
      <right style="hair">
        <color theme="1" tint="0.249977111117893"/>
      </right>
      <top/>
      <bottom/>
      <diagonal/>
    </border>
    <border>
      <left/>
      <right/>
      <top/>
      <bottom style="hair">
        <color rgb="FF3382B9"/>
      </bottom>
      <diagonal/>
    </border>
    <border>
      <left/>
      <right style="hair">
        <color rgb="FF3382B9"/>
      </right>
      <top/>
      <bottom style="hair">
        <color theme="1" tint="0.249977111117893"/>
      </bottom>
      <diagonal/>
    </border>
    <border>
      <left/>
      <right/>
      <top/>
      <bottom style="hair">
        <color theme="1" tint="0.249977111117893"/>
      </bottom>
      <diagonal/>
    </border>
    <border>
      <left style="hair">
        <color theme="1" tint="0.249977111117893"/>
      </left>
      <right/>
      <top style="hair">
        <color theme="1" tint="0.249977111117893"/>
      </top>
      <bottom style="hair">
        <color theme="1" tint="0.249977111117893"/>
      </bottom>
      <diagonal/>
    </border>
    <border>
      <left/>
      <right/>
      <top style="hair">
        <color theme="1" tint="0.249977111117893"/>
      </top>
      <bottom style="hair">
        <color theme="1" tint="0.249977111117893"/>
      </bottom>
      <diagonal/>
    </border>
    <border>
      <left/>
      <right style="hair">
        <color theme="1" tint="0.249977111117893"/>
      </right>
      <top style="hair">
        <color theme="1" tint="0.249977111117893"/>
      </top>
      <bottom style="hair">
        <color theme="1" tint="0.249977111117893"/>
      </bottom>
      <diagonal/>
    </border>
    <border>
      <left style="hair">
        <color rgb="FF3382B9"/>
      </left>
      <right style="hair">
        <color rgb="FF3382B9"/>
      </right>
      <top style="hair">
        <color rgb="FF3382B9"/>
      </top>
      <bottom style="hair">
        <color theme="0" tint="-0.14999847407452621"/>
      </bottom>
      <diagonal/>
    </border>
    <border>
      <left style="hair">
        <color rgb="FF3382B9"/>
      </left>
      <right/>
      <top/>
      <bottom style="hair">
        <color rgb="FF3382B9"/>
      </bottom>
      <diagonal/>
    </border>
    <border>
      <left style="hair">
        <color rgb="FF3382B9"/>
      </left>
      <right/>
      <top style="hair">
        <color rgb="FF3382B9"/>
      </top>
      <bottom style="hair">
        <color theme="0" tint="-0.14999847407452621"/>
      </bottom>
      <diagonal/>
    </border>
    <border>
      <left/>
      <right/>
      <top style="hair">
        <color rgb="FF3382B9"/>
      </top>
      <bottom style="hair">
        <color theme="0" tint="-0.14999847407452621"/>
      </bottom>
      <diagonal/>
    </border>
    <border>
      <left/>
      <right style="hair">
        <color rgb="FF3382B9"/>
      </right>
      <top style="hair">
        <color rgb="FF3382B9"/>
      </top>
      <bottom style="hair">
        <color theme="0" tint="-0.14999847407452621"/>
      </bottom>
      <diagonal/>
    </border>
    <border>
      <left style="hair">
        <color rgb="FF3382B9"/>
      </left>
      <right style="hair">
        <color rgb="FF3382B9"/>
      </right>
      <top style="hair">
        <color theme="0" tint="-0.14999847407452621"/>
      </top>
      <bottom style="hair">
        <color theme="0" tint="-0.14999847407452621"/>
      </bottom>
      <diagonal/>
    </border>
    <border>
      <left style="hair">
        <color rgb="FF3382B9"/>
      </left>
      <right/>
      <top style="hair">
        <color theme="0" tint="-0.14999847407452621"/>
      </top>
      <bottom style="hair">
        <color theme="0" tint="-0.14999847407452621"/>
      </bottom>
      <diagonal/>
    </border>
    <border>
      <left/>
      <right/>
      <top style="hair">
        <color theme="0" tint="-0.14999847407452621"/>
      </top>
      <bottom style="hair">
        <color theme="0" tint="-0.14999847407452621"/>
      </bottom>
      <diagonal/>
    </border>
    <border>
      <left/>
      <right style="hair">
        <color rgb="FF3382B9"/>
      </right>
      <top style="hair">
        <color theme="0" tint="-0.14999847407452621"/>
      </top>
      <bottom style="hair">
        <color theme="0" tint="-0.14999847407452621"/>
      </bottom>
      <diagonal/>
    </border>
    <border>
      <left style="hair">
        <color rgb="FF3382B9"/>
      </left>
      <right/>
      <top/>
      <bottom style="hair">
        <color theme="0" tint="-0.14999847407452621"/>
      </bottom>
      <diagonal/>
    </border>
    <border>
      <left/>
      <right style="hair">
        <color rgb="FF3382B9"/>
      </right>
      <top/>
      <bottom style="hair">
        <color theme="0" tint="-0.14999847407452621"/>
      </bottom>
      <diagonal/>
    </border>
    <border>
      <left/>
      <right/>
      <top/>
      <bottom style="hair">
        <color theme="0" tint="-0.14999847407452621"/>
      </bottom>
      <diagonal/>
    </border>
    <border>
      <left style="hair">
        <color theme="1" tint="0.249977111117893"/>
      </left>
      <right/>
      <top/>
      <bottom style="hair">
        <color theme="0" tint="-0.14999847407452621"/>
      </bottom>
      <diagonal/>
    </border>
    <border>
      <left style="hair">
        <color theme="1" tint="0.249977111117893"/>
      </left>
      <right/>
      <top style="hair">
        <color theme="0" tint="-0.14999847407452621"/>
      </top>
      <bottom style="hair">
        <color theme="0" tint="-0.14999847407452621"/>
      </bottom>
      <diagonal/>
    </border>
    <border>
      <left style="hair">
        <color theme="1" tint="0.249977111117893"/>
      </left>
      <right/>
      <top style="hair">
        <color theme="0" tint="-0.14999847407452621"/>
      </top>
      <bottom style="hair">
        <color theme="1" tint="0.249977111117893"/>
      </bottom>
      <diagonal/>
    </border>
    <border>
      <left/>
      <right style="hair">
        <color rgb="FF3382B9"/>
      </right>
      <top style="hair">
        <color theme="0" tint="-0.14999847407452621"/>
      </top>
      <bottom style="hair">
        <color theme="1" tint="0.249977111117893"/>
      </bottom>
      <diagonal/>
    </border>
    <border>
      <left style="hair">
        <color rgb="FF3382B9"/>
      </left>
      <right style="hair">
        <color rgb="FF3382B9"/>
      </right>
      <top/>
      <bottom style="hair">
        <color theme="0" tint="-0.14999847407452621"/>
      </bottom>
      <diagonal/>
    </border>
    <border>
      <left style="hair">
        <color rgb="FF3382B9"/>
      </left>
      <right/>
      <top style="hair">
        <color theme="1" tint="0.249977111117893"/>
      </top>
      <bottom style="hair">
        <color theme="0" tint="-0.14999847407452621"/>
      </bottom>
      <diagonal/>
    </border>
    <border>
      <left style="hair">
        <color rgb="FF3382B9"/>
      </left>
      <right/>
      <top style="hair">
        <color theme="0" tint="-0.14999847407452621"/>
      </top>
      <bottom style="hair">
        <color rgb="FF3382B9"/>
      </bottom>
      <diagonal/>
    </border>
    <border>
      <left/>
      <right style="hair">
        <color rgb="FF3382B9"/>
      </right>
      <top style="hair">
        <color theme="0" tint="-0.14999847407452621"/>
      </top>
      <bottom style="hair">
        <color rgb="FF3382B9"/>
      </bottom>
      <diagonal/>
    </border>
    <border>
      <left/>
      <right/>
      <top style="hair">
        <color theme="0" tint="-0.14999847407452621"/>
      </top>
      <bottom style="hair">
        <color rgb="FF3382B9"/>
      </bottom>
      <diagonal/>
    </border>
    <border>
      <left style="medium">
        <color rgb="FFFF0000"/>
      </left>
      <right/>
      <top/>
      <bottom/>
      <diagonal/>
    </border>
    <border>
      <left style="medium">
        <color rgb="FFFF0000"/>
      </left>
      <right style="medium">
        <color rgb="FFFF0000"/>
      </right>
      <top style="medium">
        <color rgb="FFFF0000"/>
      </top>
      <bottom style="medium">
        <color rgb="FFFF0000"/>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7"/>
      </left>
      <right/>
      <top/>
      <bottom/>
      <diagonal/>
    </border>
    <border>
      <left/>
      <right style="thin">
        <color theme="7"/>
      </right>
      <top/>
      <bottom/>
      <diagonal/>
    </border>
    <border>
      <left style="thin">
        <color theme="7"/>
      </left>
      <right/>
      <top/>
      <bottom style="thin">
        <color theme="7"/>
      </bottom>
      <diagonal/>
    </border>
    <border>
      <left/>
      <right/>
      <top/>
      <bottom style="thin">
        <color theme="7"/>
      </bottom>
      <diagonal/>
    </border>
    <border>
      <left/>
      <right style="thin">
        <color theme="7"/>
      </right>
      <top/>
      <bottom style="thin">
        <color theme="7"/>
      </bottom>
      <diagonal/>
    </border>
    <border>
      <left style="medium">
        <color theme="8" tint="-0.249977111117893"/>
      </left>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right style="hair">
        <color rgb="FF3382B9"/>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style="thin">
        <color theme="7"/>
      </left>
      <right/>
      <top style="thin">
        <color theme="7"/>
      </top>
      <bottom style="thin">
        <color theme="7"/>
      </bottom>
      <diagonal/>
    </border>
    <border>
      <left/>
      <right/>
      <top style="thin">
        <color theme="7"/>
      </top>
      <bottom style="thin">
        <color theme="7"/>
      </bottom>
      <diagonal/>
    </border>
    <border>
      <left/>
      <right style="thin">
        <color theme="7"/>
      </right>
      <top style="thin">
        <color theme="7"/>
      </top>
      <bottom style="thin">
        <color theme="7"/>
      </bottom>
      <diagonal/>
    </border>
    <border>
      <left/>
      <right style="medium">
        <color rgb="FFFF0000"/>
      </right>
      <top/>
      <bottom/>
      <diagonal/>
    </border>
    <border>
      <left style="hair">
        <color auto="1"/>
      </left>
      <right style="hair">
        <color auto="1"/>
      </right>
      <top style="hair">
        <color auto="1"/>
      </top>
      <bottom style="hair">
        <color auto="1"/>
      </bottom>
      <diagonal/>
    </border>
    <border>
      <left/>
      <right/>
      <top style="hair">
        <color rgb="FFF2B600"/>
      </top>
      <bottom/>
      <diagonal/>
    </border>
    <border>
      <left style="hair">
        <color rgb="FFF2B600"/>
      </left>
      <right/>
      <top/>
      <bottom/>
      <diagonal/>
    </border>
    <border>
      <left style="hair">
        <color rgb="FFF2B600"/>
      </left>
      <right/>
      <top/>
      <bottom style="hair">
        <color rgb="FFF2B600"/>
      </bottom>
      <diagonal/>
    </border>
    <border>
      <left/>
      <right/>
      <top/>
      <bottom style="hair">
        <color rgb="FFF2B600"/>
      </bottom>
      <diagonal/>
    </border>
    <border>
      <left style="hair">
        <color rgb="FF3382B9"/>
      </left>
      <right/>
      <top style="hair">
        <color theme="7"/>
      </top>
      <bottom style="hair">
        <color rgb="FFF2B600"/>
      </bottom>
      <diagonal/>
    </border>
    <border>
      <left/>
      <right/>
      <top style="hair">
        <color theme="7"/>
      </top>
      <bottom style="hair">
        <color rgb="FFF2B600"/>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medium">
        <color theme="9" tint="-0.24994659260841701"/>
      </top>
      <bottom/>
      <diagonal/>
    </border>
    <border>
      <left style="medium">
        <color theme="9" tint="-0.24994659260841701"/>
      </left>
      <right style="medium">
        <color theme="9" tint="-0.24994659260841701"/>
      </right>
      <top/>
      <bottom style="medium">
        <color theme="9" tint="-0.24994659260841701"/>
      </bottom>
      <diagonal/>
    </border>
    <border>
      <left style="hair">
        <color theme="9" tint="-0.24994659260841701"/>
      </left>
      <right/>
      <top style="hair">
        <color theme="9" tint="-0.24994659260841701"/>
      </top>
      <bottom/>
      <diagonal/>
    </border>
    <border>
      <left/>
      <right/>
      <top style="hair">
        <color theme="9" tint="-0.24994659260841701"/>
      </top>
      <bottom/>
      <diagonal/>
    </border>
    <border>
      <left/>
      <right style="hair">
        <color theme="9" tint="-0.24994659260841701"/>
      </right>
      <top style="hair">
        <color theme="9" tint="-0.24994659260841701"/>
      </top>
      <bottom/>
      <diagonal/>
    </border>
    <border>
      <left style="hair">
        <color theme="9" tint="-0.24994659260841701"/>
      </left>
      <right/>
      <top/>
      <bottom/>
      <diagonal/>
    </border>
    <border>
      <left/>
      <right style="hair">
        <color theme="9" tint="-0.24994659260841701"/>
      </right>
      <top/>
      <bottom/>
      <diagonal/>
    </border>
    <border>
      <left style="hair">
        <color theme="9" tint="-0.24994659260841701"/>
      </left>
      <right/>
      <top/>
      <bottom style="hair">
        <color theme="9" tint="-0.24994659260841701"/>
      </bottom>
      <diagonal/>
    </border>
    <border>
      <left/>
      <right/>
      <top/>
      <bottom style="hair">
        <color theme="9" tint="-0.24994659260841701"/>
      </bottom>
      <diagonal/>
    </border>
    <border>
      <left/>
      <right style="hair">
        <color theme="9" tint="-0.24994659260841701"/>
      </right>
      <top/>
      <bottom style="hair">
        <color theme="9" tint="-0.24994659260841701"/>
      </bottom>
      <diagonal/>
    </border>
    <border>
      <left style="medium">
        <color theme="9" tint="-0.24994659260841701"/>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style="medium">
        <color theme="9" tint="-0.24994659260841701"/>
      </right>
      <top/>
      <bottom style="medium">
        <color theme="9" tint="-0.24994659260841701"/>
      </bottom>
      <diagonal/>
    </border>
    <border>
      <left style="thin">
        <color theme="9" tint="-0.24994659260841701"/>
      </left>
      <right style="thin">
        <color theme="9" tint="-0.24994659260841701"/>
      </right>
      <top style="thin">
        <color theme="9" tint="-0.24994659260841701"/>
      </top>
      <bottom/>
      <diagonal/>
    </border>
    <border>
      <left style="thin">
        <color theme="9" tint="-0.24994659260841701"/>
      </left>
      <right style="thin">
        <color theme="9" tint="-0.24994659260841701"/>
      </right>
      <top/>
      <bottom/>
      <diagonal/>
    </border>
    <border>
      <left style="thin">
        <color theme="9" tint="-0.24994659260841701"/>
      </left>
      <right style="thin">
        <color theme="9" tint="-0.24994659260841701"/>
      </right>
      <top/>
      <bottom style="thin">
        <color theme="9"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top/>
      <bottom style="thin">
        <color theme="8" tint="-0.24994659260841701"/>
      </bottom>
      <diagonal/>
    </border>
    <border>
      <left/>
      <right/>
      <top/>
      <bottom style="thin">
        <color theme="8" tint="-0.24994659260841701"/>
      </bottom>
      <diagonal/>
    </border>
    <border>
      <left/>
      <right style="thin">
        <color theme="8" tint="-0.24994659260841701"/>
      </right>
      <top/>
      <bottom style="thin">
        <color theme="8" tint="-0.24994659260841701"/>
      </bottom>
      <diagonal/>
    </border>
    <border>
      <left style="medium">
        <color theme="9" tint="-0.24994659260841701"/>
      </left>
      <right style="hair">
        <color theme="9"/>
      </right>
      <top style="medium">
        <color theme="9" tint="-0.24994659260841701"/>
      </top>
      <bottom style="medium">
        <color theme="9" tint="-0.24994659260841701"/>
      </bottom>
      <diagonal/>
    </border>
    <border>
      <left style="hair">
        <color theme="9"/>
      </left>
      <right style="hair">
        <color theme="9"/>
      </right>
      <top style="medium">
        <color theme="9" tint="-0.24994659260841701"/>
      </top>
      <bottom style="medium">
        <color theme="9" tint="-0.24994659260841701"/>
      </bottom>
      <diagonal/>
    </border>
    <border>
      <left style="hair">
        <color theme="9"/>
      </left>
      <right style="medium">
        <color theme="9" tint="-0.24994659260841701"/>
      </right>
      <top style="medium">
        <color theme="9" tint="-0.24994659260841701"/>
      </top>
      <bottom style="medium">
        <color theme="9" tint="-0.24994659260841701"/>
      </bottom>
      <diagonal/>
    </border>
    <border>
      <left/>
      <right/>
      <top/>
      <bottom style="thin">
        <color theme="6" tint="-0.24994659260841701"/>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style="thin">
        <color auto="1"/>
      </left>
      <right style="thin">
        <color auto="1"/>
      </right>
      <top style="thin">
        <color auto="1"/>
      </top>
      <bottom style="thin">
        <color auto="1"/>
      </bottom>
      <diagonal/>
    </border>
    <border>
      <left style="thin">
        <color theme="1" tint="0.14996795556505021"/>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thin">
        <color theme="1" tint="0.24994659260841701"/>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ck">
        <color theme="0"/>
      </left>
      <right style="thick">
        <color theme="0"/>
      </right>
      <top style="thick">
        <color theme="0"/>
      </top>
      <bottom style="thick">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rgb="FF3382B9"/>
      </left>
      <right/>
      <top style="medium">
        <color rgb="FF3382B9"/>
      </top>
      <bottom style="medium">
        <color rgb="FF3382B9"/>
      </bottom>
      <diagonal/>
    </border>
    <border>
      <left/>
      <right/>
      <top style="medium">
        <color rgb="FF3382B9"/>
      </top>
      <bottom style="medium">
        <color rgb="FF3382B9"/>
      </bottom>
      <diagonal/>
    </border>
    <border>
      <left/>
      <right style="medium">
        <color rgb="FF3382B9"/>
      </right>
      <top style="medium">
        <color rgb="FF3382B9"/>
      </top>
      <bottom style="medium">
        <color rgb="FF3382B9"/>
      </bottom>
      <diagonal/>
    </border>
    <border>
      <left/>
      <right style="medium">
        <color rgb="FF3382B9"/>
      </right>
      <top/>
      <bottom/>
      <diagonal/>
    </border>
    <border>
      <left style="thin">
        <color rgb="FF3382B9"/>
      </left>
      <right style="thin">
        <color theme="0"/>
      </right>
      <top style="thin">
        <color rgb="FF3382B9"/>
      </top>
      <bottom style="thin">
        <color rgb="FF3382B9"/>
      </bottom>
      <diagonal/>
    </border>
    <border>
      <left style="thin">
        <color theme="0"/>
      </left>
      <right style="thin">
        <color theme="0"/>
      </right>
      <top style="thin">
        <color rgb="FF3382B9"/>
      </top>
      <bottom style="thin">
        <color rgb="FF3382B9"/>
      </bottom>
      <diagonal/>
    </border>
    <border>
      <left style="thin">
        <color theme="0"/>
      </left>
      <right style="thin">
        <color rgb="FF3382B9"/>
      </right>
      <top style="thin">
        <color rgb="FF3382B9"/>
      </top>
      <bottom style="thin">
        <color rgb="FF3382B9"/>
      </bottom>
      <diagonal/>
    </border>
    <border>
      <left style="thin">
        <color theme="5"/>
      </left>
      <right style="thin">
        <color theme="5"/>
      </right>
      <top style="thin">
        <color theme="5"/>
      </top>
      <bottom style="thin">
        <color theme="5"/>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style="thin">
        <color theme="5"/>
      </left>
      <right/>
      <top style="thin">
        <color theme="5"/>
      </top>
      <bottom style="hair">
        <color theme="0" tint="-0.14999847407452621"/>
      </bottom>
      <diagonal/>
    </border>
    <border>
      <left/>
      <right/>
      <top style="thin">
        <color theme="5"/>
      </top>
      <bottom style="hair">
        <color theme="0" tint="-0.14999847407452621"/>
      </bottom>
      <diagonal/>
    </border>
    <border>
      <left/>
      <right style="thin">
        <color theme="5"/>
      </right>
      <top style="thin">
        <color theme="5"/>
      </top>
      <bottom style="hair">
        <color theme="0" tint="-0.14999847407452621"/>
      </bottom>
      <diagonal/>
    </border>
    <border>
      <left style="thin">
        <color theme="5"/>
      </left>
      <right/>
      <top style="hair">
        <color theme="0" tint="-0.14999847407452621"/>
      </top>
      <bottom style="hair">
        <color theme="0" tint="-0.14999847407452621"/>
      </bottom>
      <diagonal/>
    </border>
    <border>
      <left/>
      <right style="thin">
        <color theme="5"/>
      </right>
      <top style="hair">
        <color theme="0" tint="-0.14999847407452621"/>
      </top>
      <bottom style="hair">
        <color theme="0" tint="-0.14999847407452621"/>
      </bottom>
      <diagonal/>
    </border>
    <border>
      <left style="thin">
        <color theme="5"/>
      </left>
      <right/>
      <top/>
      <bottom style="thin">
        <color theme="5"/>
      </bottom>
      <diagonal/>
    </border>
    <border>
      <left/>
      <right/>
      <top/>
      <bottom style="thin">
        <color theme="5"/>
      </bottom>
      <diagonal/>
    </border>
    <border>
      <left/>
      <right style="thin">
        <color theme="5"/>
      </right>
      <top/>
      <bottom style="thin">
        <color theme="5"/>
      </bottom>
      <diagonal/>
    </border>
    <border>
      <left style="thin">
        <color theme="5"/>
      </left>
      <right/>
      <top style="hair">
        <color theme="0" tint="-0.14999847407452621"/>
      </top>
      <bottom style="thin">
        <color theme="5"/>
      </bottom>
      <diagonal/>
    </border>
    <border>
      <left/>
      <right/>
      <top style="hair">
        <color theme="0" tint="-0.14999847407452621"/>
      </top>
      <bottom style="thin">
        <color theme="5"/>
      </bottom>
      <diagonal/>
    </border>
    <border>
      <left/>
      <right style="thin">
        <color theme="5"/>
      </right>
      <top style="hair">
        <color theme="0" tint="-0.14999847407452621"/>
      </top>
      <bottom style="thin">
        <color theme="5"/>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style="hair">
        <color theme="0" tint="-0.14999847407452621"/>
      </bottom>
      <diagonal/>
    </border>
    <border>
      <left/>
      <right style="thin">
        <color theme="5"/>
      </right>
      <top/>
      <bottom style="hair">
        <color theme="0" tint="-0.14999847407452621"/>
      </bottom>
      <diagonal/>
    </border>
    <border>
      <left/>
      <right/>
      <top style="hair">
        <color theme="1" tint="0.249977111117893"/>
      </top>
      <bottom style="hair">
        <color theme="0" tint="-0.14999847407452621"/>
      </bottom>
      <diagonal/>
    </border>
    <border>
      <left style="thin">
        <color auto="1"/>
      </left>
      <right/>
      <top/>
      <bottom/>
      <diagonal/>
    </border>
    <border>
      <left style="hair">
        <color theme="4" tint="-0.24994659260841701"/>
      </left>
      <right style="hair">
        <color theme="4" tint="-0.24994659260841701"/>
      </right>
      <top style="hair">
        <color rgb="FFCCC1D9"/>
      </top>
      <bottom style="hair">
        <color rgb="FFCCC1D9"/>
      </bottom>
      <diagonal/>
    </border>
    <border>
      <left style="hair">
        <color theme="4" tint="-0.24994659260841701"/>
      </left>
      <right style="hair">
        <color theme="4" tint="-0.24994659260841701"/>
      </right>
      <top style="hair">
        <color rgb="FFCCC1D9"/>
      </top>
      <bottom style="hair">
        <color theme="4" tint="-0.24994659260841701"/>
      </bottom>
      <diagonal/>
    </border>
    <border>
      <left style="thin">
        <color theme="4" tint="-0.249977111117893"/>
      </left>
      <right/>
      <top style="thin">
        <color theme="4" tint="0.39997558519241921"/>
      </top>
      <bottom style="thin">
        <color theme="4" tint="0.39997558519241921"/>
      </bottom>
      <diagonal/>
    </border>
    <border>
      <left style="thin">
        <color theme="4" tint="-0.249977111117893"/>
      </left>
      <right/>
      <top style="thin">
        <color theme="4" tint="0.39997558519241921"/>
      </top>
      <bottom/>
      <diagonal/>
    </border>
    <border>
      <left style="thin">
        <color theme="4" tint="-0.249977111117893"/>
      </left>
      <right/>
      <top/>
      <bottom/>
      <diagonal/>
    </border>
    <border>
      <left style="thin">
        <color theme="4" tint="-0.249977111117893"/>
      </left>
      <right/>
      <top/>
      <bottom style="thin">
        <color theme="4" tint="-0.249977111117893"/>
      </bottom>
      <diagonal/>
    </border>
    <border>
      <left style="hair">
        <color rgb="FF3382B9"/>
      </left>
      <right style="hair">
        <color rgb="FF3382B9"/>
      </right>
      <top style="hair">
        <color theme="0" tint="-0.14999847407452621"/>
      </top>
      <bottom style="hair">
        <color rgb="FF3382B9"/>
      </bottom>
      <diagonal/>
    </border>
  </borders>
  <cellStyleXfs count="183">
    <xf numFmtId="0" fontId="0" fillId="0" borderId="0"/>
    <xf numFmtId="0" fontId="24"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5"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6" fillId="0" borderId="0"/>
    <xf numFmtId="9" fontId="13"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9" fontId="36"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43" fontId="36" fillId="0" borderId="0" applyFont="0" applyFill="0" applyBorder="0" applyAlignment="0" applyProtection="0"/>
  </cellStyleXfs>
  <cellXfs count="659">
    <xf numFmtId="0" fontId="0" fillId="0" borderId="0" xfId="0"/>
    <xf numFmtId="0" fontId="16" fillId="3" borderId="0" xfId="0" applyFont="1" applyFill="1" applyAlignment="1">
      <alignment horizontal="center" vertical="center"/>
    </xf>
    <xf numFmtId="0" fontId="0" fillId="3" borderId="0" xfId="0" applyFill="1" applyAlignment="1">
      <alignment horizontal="center" vertical="center"/>
    </xf>
    <xf numFmtId="0" fontId="16" fillId="3" borderId="0" xfId="0" applyFont="1" applyFill="1" applyBorder="1" applyAlignment="1">
      <alignment horizontal="center" vertical="center"/>
    </xf>
    <xf numFmtId="0" fontId="18" fillId="4" borderId="1" xfId="0" applyFont="1" applyFill="1" applyBorder="1" applyAlignment="1">
      <alignment vertical="center"/>
    </xf>
    <xf numFmtId="0" fontId="19" fillId="4" borderId="1" xfId="0" applyFont="1" applyFill="1" applyBorder="1" applyAlignment="1">
      <alignment vertical="center"/>
    </xf>
    <xf numFmtId="0" fontId="20" fillId="3" borderId="0" xfId="0" applyFont="1" applyFill="1" applyBorder="1" applyAlignment="1">
      <alignment horizontal="left" vertical="center"/>
    </xf>
    <xf numFmtId="0" fontId="20" fillId="3" borderId="0" xfId="0" applyFont="1" applyFill="1" applyBorder="1" applyAlignment="1">
      <alignment horizontal="center" vertical="center"/>
    </xf>
    <xf numFmtId="0" fontId="20" fillId="3" borderId="0" xfId="0" applyFont="1" applyFill="1" applyBorder="1" applyAlignment="1">
      <alignment horizontal="left" vertical="center" indent="1"/>
    </xf>
    <xf numFmtId="0" fontId="21" fillId="3" borderId="0" xfId="0" applyFont="1" applyFill="1"/>
    <xf numFmtId="0" fontId="21" fillId="3" borderId="0" xfId="0" applyFont="1" applyFill="1" applyAlignment="1">
      <alignment horizontal="center" vertical="center"/>
    </xf>
    <xf numFmtId="0" fontId="21" fillId="3" borderId="0" xfId="0" applyFont="1" applyFill="1" applyAlignment="1">
      <alignment horizontal="left" indent="1"/>
    </xf>
    <xf numFmtId="0" fontId="22" fillId="3" borderId="0" xfId="0" applyFont="1" applyFill="1" applyAlignment="1">
      <alignment horizontal="center" vertical="center"/>
    </xf>
    <xf numFmtId="0" fontId="23" fillId="3" borderId="0" xfId="0" applyFont="1" applyFill="1" applyBorder="1" applyAlignment="1">
      <alignment horizontal="left" vertical="center"/>
    </xf>
    <xf numFmtId="0" fontId="23" fillId="3" borderId="0" xfId="0" applyFont="1" applyFill="1" applyBorder="1" applyAlignment="1">
      <alignment horizontal="center" vertical="center"/>
    </xf>
    <xf numFmtId="0" fontId="23" fillId="3" borderId="0" xfId="0" applyFont="1" applyFill="1" applyBorder="1" applyAlignment="1">
      <alignment horizontal="left" vertical="center" indent="1"/>
    </xf>
    <xf numFmtId="0" fontId="25" fillId="3" borderId="0" xfId="1" applyFont="1" applyFill="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1" fillId="3" borderId="0" xfId="0" applyFont="1" applyFill="1" applyBorder="1" applyAlignment="1">
      <alignment horizontal="left" vertical="center"/>
    </xf>
    <xf numFmtId="0" fontId="21" fillId="3" borderId="0" xfId="0" applyFont="1" applyFill="1" applyBorder="1" applyAlignment="1">
      <alignment horizontal="center" vertical="center"/>
    </xf>
    <xf numFmtId="0" fontId="21" fillId="3" borderId="0" xfId="0" applyFont="1" applyFill="1" applyBorder="1" applyAlignment="1">
      <alignment horizontal="left" vertical="center" indent="1"/>
    </xf>
    <xf numFmtId="0" fontId="0" fillId="3" borderId="0" xfId="0" applyFill="1" applyAlignment="1">
      <alignment vertical="center"/>
    </xf>
    <xf numFmtId="0" fontId="33" fillId="5" borderId="2" xfId="0" applyFont="1" applyFill="1" applyBorder="1" applyAlignment="1">
      <alignment horizontal="center" vertical="center"/>
    </xf>
    <xf numFmtId="0" fontId="30" fillId="3" borderId="0" xfId="11" applyFont="1" applyFill="1" applyAlignment="1">
      <alignment vertical="top" wrapText="1"/>
    </xf>
    <xf numFmtId="0" fontId="15" fillId="0" borderId="0" xfId="11" applyAlignment="1">
      <alignment vertical="top" wrapText="1"/>
    </xf>
    <xf numFmtId="0" fontId="15" fillId="3" borderId="0" xfId="11" applyFill="1" applyAlignment="1">
      <alignment vertical="top" wrapText="1"/>
    </xf>
    <xf numFmtId="0" fontId="15" fillId="0" borderId="0" xfId="11" applyFill="1" applyAlignment="1">
      <alignment vertical="top" wrapText="1"/>
    </xf>
    <xf numFmtId="0" fontId="0" fillId="6" borderId="0" xfId="0" applyFill="1" applyAlignment="1">
      <alignment horizontal="center" vertical="center"/>
    </xf>
    <xf numFmtId="0" fontId="0" fillId="3" borderId="12" xfId="0" applyFill="1" applyBorder="1" applyAlignment="1">
      <alignment horizontal="center" vertical="center"/>
    </xf>
    <xf numFmtId="0" fontId="14" fillId="3" borderId="0" xfId="11" applyFont="1" applyFill="1" applyAlignment="1">
      <alignment vertical="top" wrapText="1"/>
    </xf>
    <xf numFmtId="0" fontId="33" fillId="5" borderId="2" xfId="0" applyFont="1" applyFill="1" applyBorder="1" applyAlignment="1">
      <alignment horizontal="center" vertical="center" wrapText="1"/>
    </xf>
    <xf numFmtId="0" fontId="38" fillId="11" borderId="5" xfId="0" applyFont="1" applyFill="1" applyBorder="1" applyAlignment="1">
      <alignment vertical="center"/>
    </xf>
    <xf numFmtId="0" fontId="13" fillId="3" borderId="0" xfId="11" applyFont="1" applyFill="1" applyAlignment="1">
      <alignment vertical="top" wrapText="1"/>
    </xf>
    <xf numFmtId="0" fontId="32" fillId="3" borderId="0" xfId="0" applyFont="1" applyFill="1" applyAlignment="1">
      <alignment horizontal="center" vertical="center"/>
    </xf>
    <xf numFmtId="0" fontId="0" fillId="3" borderId="0" xfId="0" applyFont="1" applyFill="1" applyAlignment="1">
      <alignment vertical="center"/>
    </xf>
    <xf numFmtId="0" fontId="0" fillId="3" borderId="0" xfId="0" applyFont="1" applyFill="1" applyAlignment="1">
      <alignment horizontal="center" vertical="center"/>
    </xf>
    <xf numFmtId="0" fontId="41" fillId="3" borderId="0" xfId="0" applyFont="1" applyFill="1" applyAlignment="1">
      <alignment horizontal="center" vertical="center"/>
    </xf>
    <xf numFmtId="0" fontId="17" fillId="3" borderId="0" xfId="0" applyFont="1" applyFill="1" applyAlignment="1">
      <alignment horizontal="center" vertical="center"/>
    </xf>
    <xf numFmtId="0" fontId="33" fillId="5" borderId="13" xfId="0" applyFont="1" applyFill="1" applyBorder="1" applyAlignment="1">
      <alignment horizontal="center" vertical="center"/>
    </xf>
    <xf numFmtId="0" fontId="47" fillId="3" borderId="0" xfId="0" applyFont="1" applyFill="1" applyAlignment="1">
      <alignment horizontal="center" vertical="center"/>
    </xf>
    <xf numFmtId="0" fontId="0" fillId="3" borderId="17" xfId="0" applyFill="1" applyBorder="1" applyAlignment="1">
      <alignment horizontal="center" vertical="center"/>
    </xf>
    <xf numFmtId="0" fontId="0" fillId="3" borderId="16" xfId="0" applyFill="1" applyBorder="1" applyAlignment="1">
      <alignment horizontal="center" vertical="center"/>
    </xf>
    <xf numFmtId="0" fontId="53" fillId="3" borderId="0" xfId="1" applyFont="1" applyFill="1" applyAlignment="1">
      <alignment horizontal="center" vertical="center"/>
    </xf>
    <xf numFmtId="0" fontId="55" fillId="3" borderId="0" xfId="0" applyFont="1" applyFill="1" applyAlignment="1">
      <alignment horizontal="center" vertical="center"/>
    </xf>
    <xf numFmtId="0" fontId="17" fillId="2" borderId="10" xfId="0" applyFont="1" applyFill="1" applyBorder="1" applyAlignment="1">
      <alignment horizontal="center" vertical="center" wrapText="1"/>
    </xf>
    <xf numFmtId="0" fontId="17" fillId="2" borderId="37"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34" fillId="5" borderId="10" xfId="0" applyFont="1" applyFill="1" applyBorder="1" applyAlignment="1">
      <alignment vertical="center"/>
    </xf>
    <xf numFmtId="0" fontId="39" fillId="11" borderId="25" xfId="0" applyFont="1" applyFill="1" applyBorder="1" applyAlignment="1">
      <alignment vertical="center"/>
    </xf>
    <xf numFmtId="0" fontId="13" fillId="3" borderId="0" xfId="11" quotePrefix="1" applyFont="1" applyFill="1" applyAlignment="1">
      <alignment vertical="top" wrapText="1"/>
    </xf>
    <xf numFmtId="0" fontId="28" fillId="3" borderId="0" xfId="0" applyFont="1" applyFill="1" applyAlignment="1">
      <alignment horizontal="center" vertical="center"/>
    </xf>
    <xf numFmtId="0" fontId="13" fillId="0" borderId="0" xfId="11" applyFont="1" applyAlignment="1">
      <alignment vertical="top" wrapText="1"/>
    </xf>
    <xf numFmtId="0" fontId="21" fillId="14" borderId="0" xfId="0" applyFont="1" applyFill="1"/>
    <xf numFmtId="0" fontId="21" fillId="14" borderId="0" xfId="0" applyFont="1" applyFill="1" applyAlignment="1">
      <alignment horizontal="center" vertical="center"/>
    </xf>
    <xf numFmtId="0" fontId="21" fillId="14" borderId="0" xfId="0" applyFont="1" applyFill="1" applyAlignment="1">
      <alignment horizontal="left" indent="1"/>
    </xf>
    <xf numFmtId="0" fontId="22" fillId="14" borderId="0" xfId="0" applyFont="1" applyFill="1" applyAlignment="1">
      <alignment horizontal="center" vertical="center"/>
    </xf>
    <xf numFmtId="0" fontId="12" fillId="3" borderId="0" xfId="11" applyFont="1" applyFill="1" applyAlignment="1">
      <alignment vertical="top" wrapText="1"/>
    </xf>
    <xf numFmtId="0" fontId="11" fillId="3" borderId="0" xfId="11" applyFont="1" applyFill="1" applyAlignment="1">
      <alignment vertical="top" wrapText="1"/>
    </xf>
    <xf numFmtId="0" fontId="61" fillId="3" borderId="0" xfId="0" applyFont="1" applyFill="1"/>
    <xf numFmtId="0" fontId="62" fillId="3" borderId="0" xfId="0" applyFont="1" applyFill="1" applyBorder="1" applyAlignment="1">
      <alignment horizontal="left" vertical="center"/>
    </xf>
    <xf numFmtId="0" fontId="63" fillId="3" borderId="0" xfId="0" applyFont="1" applyFill="1"/>
    <xf numFmtId="0" fontId="64" fillId="3" borderId="0" xfId="0" applyFont="1" applyFill="1" applyBorder="1" applyAlignment="1">
      <alignment horizontal="left" vertical="center"/>
    </xf>
    <xf numFmtId="0" fontId="65" fillId="3" borderId="0" xfId="0" applyFont="1" applyFill="1" applyBorder="1" applyAlignment="1">
      <alignment horizontal="left" vertical="center"/>
    </xf>
    <xf numFmtId="0" fontId="66" fillId="3" borderId="0" xfId="0" applyFont="1" applyFill="1" applyAlignment="1">
      <alignment horizontal="right"/>
    </xf>
    <xf numFmtId="0" fontId="63" fillId="3" borderId="0" xfId="0" applyFont="1" applyFill="1" applyBorder="1" applyAlignment="1">
      <alignment horizontal="left" vertical="center"/>
    </xf>
    <xf numFmtId="0" fontId="63" fillId="3" borderId="0" xfId="0" quotePrefix="1" applyFont="1" applyFill="1" applyAlignment="1">
      <alignment vertical="center" wrapText="1"/>
    </xf>
    <xf numFmtId="0" fontId="63" fillId="3" borderId="0" xfId="0" quotePrefix="1" applyFont="1" applyFill="1" applyBorder="1" applyAlignment="1">
      <alignment horizontal="left" vertical="center" wrapText="1" indent="3"/>
    </xf>
    <xf numFmtId="0" fontId="63" fillId="3" borderId="0" xfId="0" quotePrefix="1" applyFont="1" applyFill="1" applyBorder="1" applyAlignment="1">
      <alignment horizontal="left" vertical="center" indent="3"/>
    </xf>
    <xf numFmtId="0" fontId="63" fillId="14" borderId="0" xfId="0" applyFont="1" applyFill="1"/>
    <xf numFmtId="0" fontId="61" fillId="3" borderId="0" xfId="0" quotePrefix="1" applyFont="1" applyFill="1" applyBorder="1" applyAlignment="1">
      <alignment horizontal="left" vertical="center" indent="3"/>
    </xf>
    <xf numFmtId="0" fontId="58" fillId="3" borderId="0" xfId="0" applyFont="1" applyFill="1" applyAlignment="1">
      <alignment horizontal="left" vertical="center"/>
    </xf>
    <xf numFmtId="0" fontId="10" fillId="3" borderId="0" xfId="11" quotePrefix="1" applyFont="1" applyFill="1" applyAlignment="1">
      <alignment vertical="top" wrapText="1"/>
    </xf>
    <xf numFmtId="0" fontId="10" fillId="3" borderId="0" xfId="11" applyFont="1" applyFill="1" applyAlignment="1">
      <alignment vertical="top" wrapText="1"/>
    </xf>
    <xf numFmtId="0" fontId="0" fillId="14" borderId="0" xfId="0" applyFill="1" applyAlignment="1">
      <alignment vertical="center"/>
    </xf>
    <xf numFmtId="0" fontId="0" fillId="3" borderId="0" xfId="0" applyFill="1" applyBorder="1" applyAlignment="1">
      <alignment horizontal="center" vertical="center"/>
    </xf>
    <xf numFmtId="0" fontId="9" fillId="3" borderId="0" xfId="11" applyFont="1" applyFill="1" applyAlignment="1">
      <alignment vertical="top" wrapText="1"/>
    </xf>
    <xf numFmtId="0" fontId="58" fillId="3" borderId="0" xfId="0" applyFont="1" applyFill="1" applyAlignment="1">
      <alignment vertical="center"/>
    </xf>
    <xf numFmtId="0" fontId="0" fillId="8" borderId="43" xfId="0" applyFill="1" applyBorder="1" applyAlignment="1">
      <alignment vertical="center" wrapText="1"/>
    </xf>
    <xf numFmtId="0" fontId="0" fillId="7" borderId="0" xfId="0" applyFill="1" applyBorder="1" applyAlignment="1">
      <alignment horizontal="center" vertical="center"/>
    </xf>
    <xf numFmtId="0" fontId="0" fillId="3" borderId="0" xfId="0" applyFont="1" applyFill="1" applyAlignment="1">
      <alignment horizontal="left" vertical="center"/>
    </xf>
    <xf numFmtId="0" fontId="0" fillId="3" borderId="0" xfId="0" applyFill="1" applyAlignment="1">
      <alignment horizontal="left" vertical="center"/>
    </xf>
    <xf numFmtId="0" fontId="81" fillId="3" borderId="0" xfId="0" applyFont="1" applyFill="1" applyAlignment="1">
      <alignment vertical="center" wrapText="1"/>
    </xf>
    <xf numFmtId="0" fontId="0" fillId="7" borderId="47" xfId="0" applyFill="1" applyBorder="1" applyAlignment="1">
      <alignment horizontal="center" vertical="center"/>
    </xf>
    <xf numFmtId="0" fontId="0" fillId="7" borderId="0" xfId="0" applyFont="1" applyFill="1" applyBorder="1" applyAlignment="1">
      <alignment horizontal="left" vertical="center"/>
    </xf>
    <xf numFmtId="0" fontId="0" fillId="7" borderId="0" xfId="0" applyFont="1" applyFill="1" applyBorder="1" applyAlignment="1">
      <alignment horizontal="center" vertical="center"/>
    </xf>
    <xf numFmtId="0" fontId="0" fillId="7" borderId="48" xfId="0" applyFont="1" applyFill="1" applyBorder="1" applyAlignment="1">
      <alignment horizontal="center" vertical="center"/>
    </xf>
    <xf numFmtId="0" fontId="0" fillId="7" borderId="0" xfId="0" applyFont="1" applyFill="1" applyBorder="1" applyAlignment="1">
      <alignment vertical="center"/>
    </xf>
    <xf numFmtId="0" fontId="0" fillId="7" borderId="48" xfId="0" applyFont="1" applyFill="1" applyBorder="1" applyAlignment="1">
      <alignment vertical="center"/>
    </xf>
    <xf numFmtId="0" fontId="80" fillId="7" borderId="0" xfId="0" applyFont="1" applyFill="1" applyBorder="1" applyAlignment="1">
      <alignment horizontal="left" vertical="center"/>
    </xf>
    <xf numFmtId="0" fontId="16" fillId="7" borderId="0" xfId="0" quotePrefix="1" applyFont="1" applyFill="1" applyBorder="1" applyAlignment="1">
      <alignment horizontal="left" vertical="center"/>
    </xf>
    <xf numFmtId="0" fontId="0" fillId="7" borderId="0" xfId="0" applyFont="1" applyFill="1" applyBorder="1" applyAlignment="1">
      <alignment vertical="center" wrapText="1"/>
    </xf>
    <xf numFmtId="0" fontId="0" fillId="7" borderId="48" xfId="0" applyFont="1" applyFill="1" applyBorder="1" applyAlignment="1">
      <alignment vertical="center" wrapText="1"/>
    </xf>
    <xf numFmtId="0" fontId="0" fillId="7" borderId="0" xfId="0" applyFont="1" applyFill="1" applyBorder="1" applyAlignment="1">
      <alignment horizontal="left" vertical="center" wrapText="1"/>
    </xf>
    <xf numFmtId="0" fontId="0" fillId="7" borderId="48" xfId="0" applyFont="1" applyFill="1" applyBorder="1" applyAlignment="1">
      <alignment horizontal="left" vertical="center" wrapText="1"/>
    </xf>
    <xf numFmtId="0" fontId="0" fillId="7" borderId="49" xfId="0" applyFill="1" applyBorder="1" applyAlignment="1">
      <alignment horizontal="center" vertical="center"/>
    </xf>
    <xf numFmtId="0" fontId="0" fillId="7" borderId="50" xfId="0" applyFont="1" applyFill="1" applyBorder="1" applyAlignment="1">
      <alignment horizontal="center" vertical="center"/>
    </xf>
    <xf numFmtId="0" fontId="0" fillId="7" borderId="50" xfId="0" applyFont="1" applyFill="1" applyBorder="1" applyAlignment="1">
      <alignment vertical="center"/>
    </xf>
    <xf numFmtId="0" fontId="0" fillId="7" borderId="50" xfId="0" applyFont="1" applyFill="1" applyBorder="1" applyAlignment="1">
      <alignment horizontal="left" vertical="center"/>
    </xf>
    <xf numFmtId="0" fontId="0" fillId="7" borderId="51" xfId="0" applyFont="1" applyFill="1" applyBorder="1" applyAlignment="1">
      <alignment horizontal="center" vertical="center"/>
    </xf>
    <xf numFmtId="0" fontId="8" fillId="3" borderId="0" xfId="11" applyFont="1" applyFill="1" applyAlignment="1">
      <alignment vertical="top" wrapText="1"/>
    </xf>
    <xf numFmtId="0" fontId="7" fillId="3" borderId="0" xfId="11" applyFont="1" applyFill="1" applyAlignment="1">
      <alignment vertical="top" wrapText="1"/>
    </xf>
    <xf numFmtId="0" fontId="7" fillId="3" borderId="0" xfId="11" applyFont="1" applyFill="1" applyAlignment="1">
      <alignment horizontal="left" vertical="top" wrapText="1"/>
    </xf>
    <xf numFmtId="0" fontId="0" fillId="7" borderId="0" xfId="0" applyFont="1" applyFill="1" applyBorder="1" applyAlignment="1">
      <alignment horizontal="left" vertical="center"/>
    </xf>
    <xf numFmtId="0" fontId="87" fillId="3" borderId="0" xfId="0" applyFont="1" applyFill="1" applyAlignment="1">
      <alignment horizontal="center" vertical="center"/>
    </xf>
    <xf numFmtId="0" fontId="6" fillId="3" borderId="0" xfId="11" applyFont="1" applyFill="1" applyAlignment="1">
      <alignment vertical="top" wrapText="1"/>
    </xf>
    <xf numFmtId="0" fontId="37" fillId="16" borderId="0" xfId="0" applyFont="1" applyFill="1" applyAlignment="1">
      <alignment horizontal="center" vertical="center"/>
    </xf>
    <xf numFmtId="0" fontId="58" fillId="3" borderId="0" xfId="0" applyFont="1" applyFill="1" applyBorder="1" applyAlignment="1">
      <alignment vertical="center" wrapText="1"/>
    </xf>
    <xf numFmtId="0" fontId="58" fillId="3" borderId="0" xfId="0" applyFont="1" applyFill="1" applyBorder="1" applyAlignment="1">
      <alignment horizontal="left" vertical="center"/>
    </xf>
    <xf numFmtId="0" fontId="58" fillId="3" borderId="0" xfId="0" applyFont="1" applyFill="1" applyBorder="1" applyAlignment="1">
      <alignment vertical="center"/>
    </xf>
    <xf numFmtId="0" fontId="33" fillId="7" borderId="2" xfId="0" applyFont="1" applyFill="1" applyBorder="1" applyAlignment="1">
      <alignment horizontal="center" vertical="center"/>
    </xf>
    <xf numFmtId="0" fontId="0" fillId="3" borderId="62" xfId="0" applyFill="1" applyBorder="1" applyAlignment="1">
      <alignment horizontal="center" vertical="center"/>
    </xf>
    <xf numFmtId="0" fontId="0" fillId="3" borderId="63" xfId="0" applyFill="1" applyBorder="1" applyAlignment="1">
      <alignment horizontal="center" vertical="center"/>
    </xf>
    <xf numFmtId="0" fontId="0" fillId="3" borderId="64" xfId="0" applyFill="1" applyBorder="1" applyAlignment="1">
      <alignment horizontal="center" vertical="center"/>
    </xf>
    <xf numFmtId="0" fontId="58" fillId="3" borderId="64" xfId="0" applyFont="1" applyFill="1" applyBorder="1" applyAlignment="1">
      <alignment horizontal="left" vertical="center"/>
    </xf>
    <xf numFmtId="0" fontId="58" fillId="3" borderId="64" xfId="0" applyFont="1" applyFill="1" applyBorder="1" applyAlignment="1">
      <alignment vertical="center"/>
    </xf>
    <xf numFmtId="0" fontId="33" fillId="7" borderId="60" xfId="0" applyFont="1" applyFill="1" applyBorder="1" applyAlignment="1">
      <alignment horizontal="center" vertical="center"/>
    </xf>
    <xf numFmtId="0" fontId="93" fillId="3" borderId="0" xfId="0" applyFont="1" applyFill="1" applyAlignment="1">
      <alignment horizontal="center" vertical="center"/>
    </xf>
    <xf numFmtId="0" fontId="26" fillId="17" borderId="92" xfId="0" applyFont="1" applyFill="1" applyBorder="1" applyAlignment="1">
      <alignment horizontal="left" vertical="center" indent="1"/>
    </xf>
    <xf numFmtId="0" fontId="93" fillId="8" borderId="2" xfId="0" applyFont="1" applyFill="1" applyBorder="1" applyAlignment="1">
      <alignment horizontal="center" vertical="center"/>
    </xf>
    <xf numFmtId="0" fontId="0" fillId="3" borderId="0" xfId="0" applyFill="1"/>
    <xf numFmtId="0" fontId="0" fillId="7" borderId="0" xfId="0" applyFont="1" applyFill="1" applyBorder="1" applyAlignment="1">
      <alignment horizontal="left" vertical="center"/>
    </xf>
    <xf numFmtId="0" fontId="0" fillId="7" borderId="0" xfId="0" applyFont="1" applyFill="1" applyBorder="1" applyAlignment="1">
      <alignment horizontal="left" vertical="center" wrapText="1" indent="2"/>
    </xf>
    <xf numFmtId="0" fontId="0" fillId="7" borderId="48" xfId="0" quotePrefix="1" applyFont="1" applyFill="1" applyBorder="1" applyAlignment="1">
      <alignment horizontal="left" vertical="center" wrapText="1" indent="2"/>
    </xf>
    <xf numFmtId="0" fontId="0" fillId="2" borderId="0" xfId="0" applyFont="1" applyFill="1" applyBorder="1" applyAlignment="1">
      <alignment vertical="center" wrapText="1"/>
    </xf>
    <xf numFmtId="0" fontId="0" fillId="2" borderId="0" xfId="0" applyFont="1" applyFill="1" applyBorder="1" applyAlignment="1">
      <alignment horizontal="center" vertical="center"/>
    </xf>
    <xf numFmtId="0" fontId="16" fillId="2" borderId="0" xfId="0" applyFont="1" applyFill="1" applyBorder="1" applyAlignment="1">
      <alignment vertical="center" wrapText="1"/>
    </xf>
    <xf numFmtId="9" fontId="87" fillId="3" borderId="0" xfId="0" applyNumberFormat="1" applyFont="1" applyFill="1" applyAlignment="1">
      <alignment horizontal="center" vertical="center"/>
    </xf>
    <xf numFmtId="164" fontId="87" fillId="3" borderId="0" xfId="0" applyNumberFormat="1" applyFont="1" applyFill="1" applyAlignment="1">
      <alignment horizontal="center" vertical="center"/>
    </xf>
    <xf numFmtId="0" fontId="0" fillId="19" borderId="0" xfId="0" applyFill="1" applyBorder="1" applyAlignment="1">
      <alignment horizontal="center" vertical="center"/>
    </xf>
    <xf numFmtId="0" fontId="0" fillId="19" borderId="0" xfId="0" applyFill="1" applyAlignment="1">
      <alignment horizontal="center" vertical="center"/>
    </xf>
    <xf numFmtId="0" fontId="0" fillId="20" borderId="0" xfId="0" applyFill="1" applyBorder="1" applyAlignment="1">
      <alignment horizontal="center" vertical="center"/>
    </xf>
    <xf numFmtId="0" fontId="58" fillId="20" borderId="0" xfId="0" applyFont="1" applyFill="1" applyBorder="1" applyAlignment="1">
      <alignment vertical="center"/>
    </xf>
    <xf numFmtId="0" fontId="0" fillId="20" borderId="0" xfId="0" applyFill="1" applyAlignment="1">
      <alignment horizontal="center" vertical="center"/>
    </xf>
    <xf numFmtId="0" fontId="58" fillId="20" borderId="0" xfId="0" applyFont="1" applyFill="1" applyAlignment="1">
      <alignment vertical="center"/>
    </xf>
    <xf numFmtId="0" fontId="0" fillId="3" borderId="99" xfId="0" applyFill="1" applyBorder="1" applyAlignment="1">
      <alignment horizontal="center" vertical="center"/>
    </xf>
    <xf numFmtId="0" fontId="58" fillId="3" borderId="99" xfId="0" applyFont="1" applyFill="1" applyBorder="1" applyAlignment="1">
      <alignment vertical="center"/>
    </xf>
    <xf numFmtId="0" fontId="16" fillId="7" borderId="0" xfId="0" applyFont="1" applyFill="1" applyBorder="1" applyAlignment="1">
      <alignment horizontal="right" vertical="center" wrapText="1"/>
    </xf>
    <xf numFmtId="0" fontId="0" fillId="0" borderId="103" xfId="0" applyFill="1" applyBorder="1" applyAlignment="1">
      <alignment horizontal="center" vertical="center"/>
    </xf>
    <xf numFmtId="0" fontId="16" fillId="22" borderId="103" xfId="0" applyFont="1" applyFill="1" applyBorder="1" applyAlignment="1">
      <alignment horizontal="center" vertical="center"/>
    </xf>
    <xf numFmtId="0" fontId="16" fillId="22" borderId="103" xfId="0" applyFont="1" applyFill="1" applyBorder="1" applyAlignment="1">
      <alignment horizontal="center" vertical="center" wrapText="1"/>
    </xf>
    <xf numFmtId="0" fontId="0" fillId="3" borderId="0" xfId="0" applyFill="1" applyAlignment="1">
      <alignment horizontal="center" vertical="center" wrapText="1"/>
    </xf>
    <xf numFmtId="0" fontId="16" fillId="7" borderId="0" xfId="0" applyFont="1" applyFill="1" applyBorder="1" applyAlignment="1">
      <alignment horizontal="right" vertical="center"/>
    </xf>
    <xf numFmtId="0" fontId="0" fillId="0" borderId="0" xfId="0" applyAlignment="1">
      <alignment vertical="center" wrapText="1"/>
    </xf>
    <xf numFmtId="0" fontId="0" fillId="0" borderId="108" xfId="0" applyBorder="1" applyAlignment="1">
      <alignment vertical="center" wrapText="1"/>
    </xf>
    <xf numFmtId="0" fontId="0" fillId="0" borderId="0" xfId="0" applyBorder="1" applyAlignment="1">
      <alignment vertical="center" wrapText="1"/>
    </xf>
    <xf numFmtId="0" fontId="102" fillId="0" borderId="0" xfId="0" applyFont="1" applyBorder="1" applyAlignment="1">
      <alignment vertical="center" wrapText="1"/>
    </xf>
    <xf numFmtId="0" fontId="108" fillId="0" borderId="0" xfId="0" applyFont="1" applyBorder="1" applyAlignment="1">
      <alignment vertical="top" wrapText="1"/>
    </xf>
    <xf numFmtId="0" fontId="111" fillId="0" borderId="0" xfId="0" applyFont="1" applyBorder="1" applyAlignment="1">
      <alignment vertical="top" wrapText="1"/>
    </xf>
    <xf numFmtId="0" fontId="119" fillId="0" borderId="0" xfId="0" applyFont="1" applyBorder="1" applyAlignment="1">
      <alignment vertical="top" wrapText="1"/>
    </xf>
    <xf numFmtId="0" fontId="119" fillId="0" borderId="0" xfId="0" applyFont="1" applyBorder="1" applyAlignment="1">
      <alignment vertical="center" wrapText="1"/>
    </xf>
    <xf numFmtId="0" fontId="112" fillId="0" borderId="0" xfId="0" applyFont="1" applyBorder="1" applyAlignment="1">
      <alignment vertical="center" wrapText="1"/>
    </xf>
    <xf numFmtId="0" fontId="120" fillId="0" borderId="0" xfId="0" applyFont="1" applyBorder="1" applyAlignment="1">
      <alignment vertical="center" wrapText="1"/>
    </xf>
    <xf numFmtId="0" fontId="103" fillId="0" borderId="0" xfId="0" applyFont="1" applyBorder="1" applyAlignment="1">
      <alignment horizontal="left" vertical="center" wrapText="1" indent="1"/>
    </xf>
    <xf numFmtId="0" fontId="0" fillId="3" borderId="0" xfId="0" applyFill="1" applyBorder="1" applyAlignment="1">
      <alignment vertical="center" wrapText="1"/>
    </xf>
    <xf numFmtId="0" fontId="103" fillId="3" borderId="0" xfId="0" applyFont="1" applyFill="1" applyBorder="1" applyAlignment="1">
      <alignment vertical="center" wrapText="1"/>
    </xf>
    <xf numFmtId="0" fontId="117" fillId="3" borderId="0" xfId="0" applyFont="1" applyFill="1" applyBorder="1" applyAlignment="1">
      <alignment vertical="top" wrapText="1"/>
    </xf>
    <xf numFmtId="0" fontId="85" fillId="7" borderId="47" xfId="0" applyFont="1" applyFill="1" applyBorder="1" applyAlignment="1">
      <alignment horizontal="left" vertical="center" wrapText="1"/>
    </xf>
    <xf numFmtId="0" fontId="85" fillId="7" borderId="0" xfId="0" applyFont="1" applyFill="1" applyBorder="1" applyAlignment="1">
      <alignment horizontal="left" vertical="center" wrapText="1"/>
    </xf>
    <xf numFmtId="0" fontId="85" fillId="7" borderId="48" xfId="0" applyFont="1" applyFill="1" applyBorder="1" applyAlignment="1">
      <alignment horizontal="left" vertical="center" wrapText="1"/>
    </xf>
    <xf numFmtId="0" fontId="0" fillId="7" borderId="0" xfId="0" applyFont="1" applyFill="1" applyBorder="1" applyAlignment="1">
      <alignment horizontal="left" vertical="center" wrapText="1"/>
    </xf>
    <xf numFmtId="0" fontId="5" fillId="3" borderId="0" xfId="11" applyFont="1" applyFill="1" applyAlignment="1">
      <alignment vertical="top" wrapText="1"/>
    </xf>
    <xf numFmtId="0" fontId="0" fillId="7" borderId="0" xfId="0" quotePrefix="1" applyFont="1" applyFill="1" applyBorder="1" applyAlignment="1">
      <alignment vertical="center" wrapText="1"/>
    </xf>
    <xf numFmtId="0" fontId="0" fillId="7" borderId="48" xfId="0" quotePrefix="1" applyFont="1" applyFill="1" applyBorder="1" applyAlignment="1">
      <alignment vertical="center" wrapText="1"/>
    </xf>
    <xf numFmtId="0" fontId="0" fillId="7" borderId="50" xfId="0" quotePrefix="1" applyFont="1" applyFill="1" applyBorder="1" applyAlignment="1">
      <alignment vertical="center" wrapText="1"/>
    </xf>
    <xf numFmtId="0" fontId="0" fillId="7" borderId="51" xfId="0" quotePrefix="1" applyFont="1" applyFill="1" applyBorder="1" applyAlignment="1">
      <alignment horizontal="left" vertical="center" wrapText="1" indent="2"/>
    </xf>
    <xf numFmtId="0" fontId="0" fillId="7" borderId="0" xfId="0" applyFont="1" applyFill="1" applyBorder="1" applyAlignment="1">
      <alignment horizontal="center" vertical="center" wrapText="1"/>
    </xf>
    <xf numFmtId="0" fontId="0" fillId="7" borderId="47" xfId="0" applyFill="1" applyBorder="1" applyAlignment="1">
      <alignment horizontal="center" vertical="center" wrapText="1"/>
    </xf>
    <xf numFmtId="0" fontId="0" fillId="7" borderId="48" xfId="0" applyFont="1" applyFill="1" applyBorder="1" applyAlignment="1">
      <alignment horizontal="center" vertical="center" wrapText="1"/>
    </xf>
    <xf numFmtId="0" fontId="24" fillId="7" borderId="0" xfId="1" applyFill="1" applyBorder="1" applyAlignment="1">
      <alignment vertical="center" wrapText="1"/>
    </xf>
    <xf numFmtId="0" fontId="0" fillId="7" borderId="48" xfId="0" applyFont="1" applyFill="1" applyBorder="1" applyAlignment="1">
      <alignment horizontal="left" vertical="center" wrapText="1" indent="2"/>
    </xf>
    <xf numFmtId="0" fontId="0" fillId="7" borderId="49" xfId="0" applyFill="1" applyBorder="1" applyAlignment="1">
      <alignment horizontal="center" vertical="center" wrapText="1"/>
    </xf>
    <xf numFmtId="0" fontId="93" fillId="3" borderId="0" xfId="0" applyFont="1" applyFill="1" applyAlignment="1">
      <alignment horizontal="center" vertical="center"/>
    </xf>
    <xf numFmtId="0" fontId="0" fillId="7" borderId="0" xfId="0" applyFont="1" applyFill="1" applyBorder="1" applyAlignment="1">
      <alignment horizontal="center" vertical="center"/>
    </xf>
    <xf numFmtId="0" fontId="117" fillId="3" borderId="0" xfId="0" applyFont="1" applyFill="1" applyBorder="1" applyAlignment="1">
      <alignment horizontal="left" vertical="center" wrapText="1" indent="1"/>
    </xf>
    <xf numFmtId="0" fontId="93" fillId="8" borderId="67" xfId="0" applyFont="1" applyFill="1" applyBorder="1" applyAlignment="1">
      <alignment horizontal="center" vertical="center"/>
    </xf>
    <xf numFmtId="0" fontId="4" fillId="3" borderId="0" xfId="11" applyFont="1" applyFill="1" applyAlignment="1">
      <alignment vertical="top" wrapText="1"/>
    </xf>
    <xf numFmtId="0" fontId="0" fillId="7" borderId="0" xfId="0" applyFont="1" applyFill="1" applyBorder="1" applyAlignment="1">
      <alignment horizontal="left" vertical="center" indent="19"/>
    </xf>
    <xf numFmtId="0" fontId="0" fillId="7" borderId="0" xfId="0" applyFont="1" applyFill="1" applyBorder="1" applyAlignment="1">
      <alignment horizontal="left" vertical="center" wrapText="1" indent="19"/>
    </xf>
    <xf numFmtId="0" fontId="0" fillId="7" borderId="48" xfId="0" applyFont="1" applyFill="1" applyBorder="1" applyAlignment="1">
      <alignment horizontal="left" vertical="center" indent="19"/>
    </xf>
    <xf numFmtId="0" fontId="0" fillId="7" borderId="48" xfId="0" quotePrefix="1" applyFont="1" applyFill="1" applyBorder="1" applyAlignment="1">
      <alignment horizontal="left" vertical="center" wrapText="1" indent="19"/>
    </xf>
    <xf numFmtId="0" fontId="73" fillId="7" borderId="2" xfId="1" applyFont="1" applyFill="1" applyBorder="1" applyAlignment="1">
      <alignment horizontal="left" vertical="center" wrapText="1" indent="4"/>
    </xf>
    <xf numFmtId="0" fontId="16" fillId="22" borderId="121" xfId="0" applyFont="1" applyFill="1" applyBorder="1" applyAlignment="1">
      <alignment horizontal="center" vertical="center"/>
    </xf>
    <xf numFmtId="0" fontId="27" fillId="3" borderId="0" xfId="0" applyFont="1" applyFill="1" applyBorder="1" applyAlignment="1">
      <alignment vertical="center"/>
    </xf>
    <xf numFmtId="0" fontId="127" fillId="3" borderId="0" xfId="1" applyFont="1" applyFill="1" applyAlignment="1">
      <alignment horizontal="center" vertical="center"/>
    </xf>
    <xf numFmtId="0" fontId="68" fillId="3" borderId="0" xfId="0" applyFont="1" applyFill="1" applyAlignment="1">
      <alignment vertical="center"/>
    </xf>
    <xf numFmtId="0" fontId="0" fillId="15" borderId="0" xfId="0" applyFill="1" applyAlignment="1">
      <alignment horizontal="center" vertical="center"/>
    </xf>
    <xf numFmtId="0" fontId="105" fillId="26" borderId="110" xfId="0" applyFont="1" applyFill="1" applyBorder="1" applyAlignment="1">
      <alignment horizontal="center" vertical="center" wrapText="1"/>
    </xf>
    <xf numFmtId="0" fontId="0" fillId="28" borderId="126" xfId="0" applyFill="1" applyBorder="1" applyAlignment="1">
      <alignment vertical="center" wrapText="1"/>
    </xf>
    <xf numFmtId="0" fontId="0" fillId="29" borderId="126" xfId="0" applyFill="1" applyBorder="1" applyAlignment="1">
      <alignment vertical="center" wrapText="1"/>
    </xf>
    <xf numFmtId="0" fontId="0" fillId="25" borderId="126" xfId="0" applyFill="1" applyBorder="1" applyAlignment="1">
      <alignment vertical="center" wrapText="1"/>
    </xf>
    <xf numFmtId="0" fontId="117" fillId="3" borderId="0" xfId="0" applyFont="1" applyFill="1" applyBorder="1" applyAlignment="1">
      <alignment vertical="center" wrapText="1"/>
    </xf>
    <xf numFmtId="4" fontId="0" fillId="0" borderId="0" xfId="0" applyNumberFormat="1" applyBorder="1" applyAlignment="1">
      <alignment vertical="center" wrapText="1"/>
    </xf>
    <xf numFmtId="0" fontId="61" fillId="3" borderId="0" xfId="0" applyFont="1" applyFill="1" applyAlignment="1">
      <alignment horizontal="left"/>
    </xf>
    <xf numFmtId="0" fontId="21" fillId="3" borderId="0" xfId="0" applyFont="1" applyFill="1" applyAlignment="1"/>
    <xf numFmtId="0" fontId="61" fillId="3" borderId="0" xfId="0" applyFont="1" applyFill="1" applyAlignment="1"/>
    <xf numFmtId="0" fontId="61" fillId="3" borderId="0" xfId="0" quotePrefix="1" applyFont="1" applyFill="1" applyBorder="1" applyAlignment="1">
      <alignment horizontal="left" vertical="center"/>
    </xf>
    <xf numFmtId="0" fontId="61" fillId="3" borderId="0" xfId="0" quotePrefix="1" applyFont="1" applyFill="1" applyBorder="1" applyAlignment="1">
      <alignment horizontal="left" vertical="center" wrapText="1"/>
    </xf>
    <xf numFmtId="0" fontId="25" fillId="14" borderId="0" xfId="1" quotePrefix="1" applyFont="1" applyFill="1" applyAlignment="1">
      <alignment horizontal="left" wrapText="1"/>
    </xf>
    <xf numFmtId="0" fontId="132" fillId="3" borderId="0" xfId="0" applyFont="1" applyFill="1" applyBorder="1" applyAlignment="1">
      <alignment horizontal="left" vertical="center"/>
    </xf>
    <xf numFmtId="0" fontId="132" fillId="14" borderId="0" xfId="0" applyFont="1" applyFill="1" applyBorder="1" applyAlignment="1">
      <alignment horizontal="left" vertical="center"/>
    </xf>
    <xf numFmtId="0" fontId="0" fillId="7" borderId="0" xfId="0" applyFont="1" applyFill="1" applyBorder="1" applyAlignment="1">
      <alignment horizontal="center" vertical="center"/>
    </xf>
    <xf numFmtId="0" fontId="0" fillId="6" borderId="43" xfId="0" applyFill="1" applyBorder="1" applyAlignment="1">
      <alignment vertical="center" wrapText="1"/>
    </xf>
    <xf numFmtId="0" fontId="17" fillId="2" borderId="29"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3" fillId="3" borderId="0" xfId="11" applyFont="1" applyFill="1" applyAlignment="1">
      <alignment vertical="top" wrapText="1"/>
    </xf>
    <xf numFmtId="0" fontId="0" fillId="0" borderId="103" xfId="0" applyFont="1" applyFill="1" applyBorder="1" applyAlignment="1">
      <alignment horizontal="center" vertical="center" wrapText="1"/>
    </xf>
    <xf numFmtId="0" fontId="0" fillId="3" borderId="0" xfId="0" applyFill="1" applyAlignment="1">
      <alignment vertical="center" wrapText="1"/>
    </xf>
    <xf numFmtId="9" fontId="41" fillId="3" borderId="0" xfId="0" applyNumberFormat="1" applyFont="1" applyFill="1" applyAlignment="1">
      <alignment horizontal="center" vertical="center"/>
    </xf>
    <xf numFmtId="0" fontId="33" fillId="7" borderId="60" xfId="0" applyFont="1" applyFill="1" applyBorder="1" applyAlignment="1">
      <alignment horizontal="center" vertical="center" wrapText="1"/>
    </xf>
    <xf numFmtId="0" fontId="2" fillId="3" borderId="0" xfId="11" quotePrefix="1" applyFont="1" applyFill="1" applyAlignment="1">
      <alignment vertical="top" wrapText="1"/>
    </xf>
    <xf numFmtId="0" fontId="35" fillId="5" borderId="8" xfId="0" applyFont="1" applyFill="1" applyBorder="1" applyAlignment="1">
      <alignment horizontal="center" vertical="center"/>
    </xf>
    <xf numFmtId="0" fontId="2" fillId="3" borderId="0" xfId="11" applyFont="1" applyFill="1" applyAlignment="1">
      <alignment vertical="top" wrapText="1"/>
    </xf>
    <xf numFmtId="0" fontId="17" fillId="2" borderId="21" xfId="0" applyFont="1" applyFill="1" applyBorder="1" applyAlignment="1">
      <alignment horizontal="center" vertical="center"/>
    </xf>
    <xf numFmtId="0" fontId="17" fillId="2" borderId="26" xfId="0" applyFont="1" applyFill="1" applyBorder="1" applyAlignment="1">
      <alignment horizontal="center" vertical="center"/>
    </xf>
    <xf numFmtId="0" fontId="17" fillId="2" borderId="10" xfId="0" applyFont="1" applyFill="1" applyBorder="1" applyAlignment="1">
      <alignment horizontal="center" vertical="center"/>
    </xf>
    <xf numFmtId="3" fontId="38" fillId="10" borderId="136" xfId="0" applyNumberFormat="1" applyFont="1" applyFill="1" applyBorder="1" applyAlignment="1">
      <alignment horizontal="center" vertical="center"/>
    </xf>
    <xf numFmtId="3" fontId="142" fillId="10" borderId="21" xfId="0" applyNumberFormat="1" applyFont="1" applyFill="1" applyBorder="1" applyAlignment="1">
      <alignment horizontal="center" vertical="center"/>
    </xf>
    <xf numFmtId="3" fontId="17" fillId="2" borderId="10" xfId="0" applyNumberFormat="1" applyFont="1" applyFill="1" applyBorder="1" applyAlignment="1">
      <alignment horizontal="center" vertical="center"/>
    </xf>
    <xf numFmtId="3" fontId="17" fillId="3" borderId="0" xfId="0" applyNumberFormat="1" applyFont="1" applyFill="1" applyAlignment="1">
      <alignment horizontal="center" vertical="center"/>
    </xf>
    <xf numFmtId="3" fontId="141" fillId="10" borderId="136" xfId="0" applyNumberFormat="1" applyFont="1" applyFill="1" applyBorder="1" applyAlignment="1">
      <alignment horizontal="center" vertical="center"/>
    </xf>
    <xf numFmtId="0" fontId="143" fillId="11" borderId="25" xfId="0" applyFont="1" applyFill="1" applyBorder="1" applyAlignment="1">
      <alignment vertical="center"/>
    </xf>
    <xf numFmtId="0" fontId="54" fillId="5" borderId="10" xfId="0" applyFont="1" applyFill="1" applyBorder="1" applyAlignment="1">
      <alignment vertical="center"/>
    </xf>
    <xf numFmtId="3" fontId="145" fillId="12" borderId="54" xfId="0" applyNumberFormat="1" applyFont="1" applyFill="1" applyBorder="1" applyAlignment="1">
      <alignment horizontal="center" vertical="center"/>
    </xf>
    <xf numFmtId="0" fontId="145" fillId="11" borderId="55" xfId="0" applyFont="1" applyFill="1" applyBorder="1" applyAlignment="1">
      <alignment horizontal="center" vertical="center"/>
    </xf>
    <xf numFmtId="3" fontId="146" fillId="12" borderId="97" xfId="0" applyNumberFormat="1" applyFont="1" applyFill="1" applyBorder="1" applyAlignment="1">
      <alignment horizontal="center" vertical="center"/>
    </xf>
    <xf numFmtId="0" fontId="146" fillId="18" borderId="98" xfId="0" applyFont="1" applyFill="1" applyBorder="1" applyAlignment="1">
      <alignment horizontal="center" vertical="center"/>
    </xf>
    <xf numFmtId="0" fontId="0" fillId="3" borderId="0" xfId="0" applyFill="1" applyBorder="1" applyAlignment="1">
      <alignment vertical="center"/>
    </xf>
    <xf numFmtId="0" fontId="0" fillId="3" borderId="0" xfId="0" applyFill="1" applyBorder="1"/>
    <xf numFmtId="0" fontId="119" fillId="2" borderId="0" xfId="0" applyFont="1" applyFill="1" applyBorder="1" applyAlignment="1">
      <alignment vertical="center" wrapText="1"/>
    </xf>
    <xf numFmtId="0" fontId="24" fillId="14" borderId="0" xfId="1" applyFill="1" applyAlignment="1">
      <alignment horizontal="left"/>
    </xf>
    <xf numFmtId="0" fontId="0" fillId="7" borderId="0" xfId="0" applyFont="1" applyFill="1" applyBorder="1" applyAlignment="1">
      <alignment horizontal="center" vertical="center"/>
    </xf>
    <xf numFmtId="0" fontId="16" fillId="7" borderId="0" xfId="0" applyFont="1" applyFill="1" applyBorder="1" applyAlignment="1">
      <alignment horizontal="left" vertical="center"/>
    </xf>
    <xf numFmtId="3" fontId="16" fillId="22" borderId="103" xfId="0" applyNumberFormat="1" applyFont="1" applyFill="1" applyBorder="1" applyAlignment="1">
      <alignment horizontal="center" vertical="center"/>
    </xf>
    <xf numFmtId="3" fontId="0" fillId="0" borderId="103" xfId="0" applyNumberFormat="1" applyFont="1" applyFill="1" applyBorder="1" applyAlignment="1">
      <alignment horizontal="center" vertical="center" wrapText="1"/>
    </xf>
    <xf numFmtId="164" fontId="154" fillId="7" borderId="0" xfId="160" applyNumberFormat="1" applyFont="1" applyFill="1" applyBorder="1" applyAlignment="1">
      <alignment horizontal="center" vertical="center"/>
    </xf>
    <xf numFmtId="0" fontId="0" fillId="7" borderId="0" xfId="0" applyFont="1" applyFill="1" applyBorder="1" applyAlignment="1">
      <alignment horizontal="right" vertical="center"/>
    </xf>
    <xf numFmtId="0" fontId="17" fillId="2" borderId="29" xfId="0" applyFont="1" applyFill="1" applyBorder="1" applyAlignment="1">
      <alignment horizontal="center" vertical="center" wrapText="1"/>
    </xf>
    <xf numFmtId="3" fontId="0" fillId="7" borderId="103" xfId="0" applyNumberFormat="1" applyFont="1" applyFill="1" applyBorder="1" applyAlignment="1">
      <alignment horizontal="center" vertical="center" wrapText="1"/>
    </xf>
    <xf numFmtId="0" fontId="0" fillId="32" borderId="103" xfId="0" applyFill="1" applyBorder="1" applyAlignment="1">
      <alignment horizontal="center" vertical="center"/>
    </xf>
    <xf numFmtId="9" fontId="0" fillId="33" borderId="103" xfId="160" applyFont="1" applyFill="1" applyBorder="1" applyAlignment="1">
      <alignment horizontal="center" vertical="center"/>
    </xf>
    <xf numFmtId="164" fontId="36" fillId="31" borderId="0" xfId="160" applyNumberFormat="1" applyFont="1" applyFill="1" applyBorder="1" applyAlignment="1">
      <alignment horizontal="center" vertical="center"/>
    </xf>
    <xf numFmtId="164" fontId="16" fillId="31" borderId="0" xfId="160" applyNumberFormat="1" applyFont="1" applyFill="1" applyBorder="1" applyAlignment="1">
      <alignment horizontal="center" vertical="center"/>
    </xf>
    <xf numFmtId="0" fontId="155" fillId="0" borderId="103"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7" fillId="2" borderId="28" xfId="0" applyFont="1" applyFill="1" applyBorder="1" applyAlignment="1">
      <alignment horizontal="center" vertical="center" wrapText="1"/>
    </xf>
    <xf numFmtId="0" fontId="17" fillId="2" borderId="29" xfId="0" applyFont="1" applyFill="1" applyBorder="1" applyAlignment="1">
      <alignment horizontal="center" vertical="center" wrapText="1"/>
    </xf>
    <xf numFmtId="0" fontId="0" fillId="7" borderId="0" xfId="0" applyFont="1" applyFill="1" applyBorder="1" applyAlignment="1">
      <alignment horizontal="center" vertical="center"/>
    </xf>
    <xf numFmtId="2" fontId="17" fillId="2" borderId="158" xfId="182" applyNumberFormat="1" applyFont="1" applyFill="1" applyBorder="1" applyAlignment="1">
      <alignment horizontal="center" vertical="center" wrapText="1"/>
    </xf>
    <xf numFmtId="43" fontId="17" fillId="0" borderId="158" xfId="182" applyFont="1" applyFill="1" applyBorder="1" applyAlignment="1">
      <alignment horizontal="center" vertical="center" wrapText="1"/>
    </xf>
    <xf numFmtId="9" fontId="17" fillId="0" borderId="159" xfId="160" applyFont="1" applyFill="1" applyBorder="1" applyAlignment="1">
      <alignment horizontal="center" vertical="center" wrapText="1"/>
    </xf>
    <xf numFmtId="2" fontId="17" fillId="2" borderId="29" xfId="0" applyNumberFormat="1" applyFont="1" applyFill="1" applyBorder="1" applyAlignment="1">
      <alignment horizontal="center" vertical="center" wrapText="1"/>
    </xf>
    <xf numFmtId="2" fontId="17" fillId="2" borderId="11" xfId="0" applyNumberFormat="1" applyFont="1" applyFill="1" applyBorder="1" applyAlignment="1">
      <alignment horizontal="center" vertical="center" wrapText="1"/>
    </xf>
    <xf numFmtId="2" fontId="17" fillId="2" borderId="21" xfId="0" applyNumberFormat="1" applyFont="1" applyFill="1" applyBorder="1" applyAlignment="1">
      <alignment horizontal="center" vertical="center"/>
    </xf>
    <xf numFmtId="2" fontId="17" fillId="2" borderId="26" xfId="0" applyNumberFormat="1" applyFont="1" applyFill="1" applyBorder="1" applyAlignment="1">
      <alignment horizontal="center" vertical="center"/>
    </xf>
    <xf numFmtId="2" fontId="17" fillId="2" borderId="10" xfId="0" applyNumberFormat="1" applyFont="1" applyFill="1" applyBorder="1" applyAlignment="1">
      <alignment horizontal="center" vertical="center"/>
    </xf>
    <xf numFmtId="0" fontId="106" fillId="25" borderId="110" xfId="0" applyFont="1" applyFill="1" applyBorder="1" applyAlignment="1">
      <alignment vertical="center" wrapText="1"/>
    </xf>
    <xf numFmtId="0" fontId="106" fillId="25" borderId="0" xfId="0" applyFont="1" applyFill="1" applyBorder="1" applyAlignment="1">
      <alignment vertical="center" wrapText="1"/>
    </xf>
    <xf numFmtId="0" fontId="52" fillId="5" borderId="7"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136" xfId="0" applyFont="1" applyFill="1" applyBorder="1" applyAlignment="1">
      <alignment horizontal="center" vertical="center" wrapText="1"/>
    </xf>
    <xf numFmtId="2" fontId="17" fillId="0" borderId="158" xfId="0" applyNumberFormat="1" applyFont="1" applyFill="1" applyBorder="1" applyAlignment="1">
      <alignment horizontal="center" vertical="center" wrapText="1"/>
    </xf>
    <xf numFmtId="0" fontId="17" fillId="2" borderId="2" xfId="0" applyFont="1" applyFill="1" applyBorder="1" applyAlignment="1">
      <alignment horizontal="center" vertical="center"/>
    </xf>
    <xf numFmtId="0" fontId="17" fillId="2" borderId="164" xfId="0" applyFont="1" applyFill="1" applyBorder="1" applyAlignment="1">
      <alignment horizontal="center" vertical="center"/>
    </xf>
    <xf numFmtId="2" fontId="17" fillId="2" borderId="164" xfId="0" applyNumberFormat="1" applyFont="1" applyFill="1" applyBorder="1" applyAlignment="1">
      <alignment horizontal="center" vertical="center"/>
    </xf>
    <xf numFmtId="9" fontId="17" fillId="2" borderId="26" xfId="160" applyFont="1" applyFill="1" applyBorder="1" applyAlignment="1">
      <alignment horizontal="center" vertical="center"/>
    </xf>
    <xf numFmtId="9" fontId="17" fillId="2" borderId="158" xfId="160" applyFont="1" applyFill="1" applyBorder="1" applyAlignment="1">
      <alignment horizontal="center" vertical="center" wrapText="1"/>
    </xf>
    <xf numFmtId="1" fontId="17" fillId="2" borderId="26" xfId="0" applyNumberFormat="1" applyFont="1" applyFill="1" applyBorder="1" applyAlignment="1">
      <alignment horizontal="center" vertical="center" wrapText="1"/>
    </xf>
    <xf numFmtId="1" fontId="17" fillId="2" borderId="158" xfId="182" applyNumberFormat="1" applyFont="1" applyFill="1" applyBorder="1" applyAlignment="1">
      <alignment horizontal="center" vertical="center" wrapText="1"/>
    </xf>
    <xf numFmtId="9" fontId="17" fillId="2" borderId="2" xfId="160" applyFont="1" applyFill="1" applyBorder="1" applyAlignment="1">
      <alignment horizontal="center" vertical="center"/>
    </xf>
    <xf numFmtId="0" fontId="17" fillId="2" borderId="2" xfId="0" applyFont="1" applyFill="1" applyBorder="1" applyAlignment="1">
      <alignment horizontal="center" vertical="center" wrapText="1"/>
    </xf>
    <xf numFmtId="9" fontId="17" fillId="2" borderId="2" xfId="0" applyNumberFormat="1" applyFont="1" applyFill="1" applyBorder="1" applyAlignment="1">
      <alignment horizontal="center" vertical="center" wrapText="1"/>
    </xf>
    <xf numFmtId="0" fontId="26" fillId="24" borderId="1" xfId="0" applyFont="1" applyFill="1" applyBorder="1" applyAlignment="1">
      <alignment horizontal="center" vertical="center" wrapText="1"/>
    </xf>
    <xf numFmtId="0" fontId="61" fillId="3" borderId="0" xfId="0" quotePrefix="1" applyFont="1" applyFill="1" applyBorder="1" applyAlignment="1">
      <alignment horizontal="left" vertical="center" wrapText="1"/>
    </xf>
    <xf numFmtId="0" fontId="61" fillId="14" borderId="0" xfId="0" quotePrefix="1" applyFont="1" applyFill="1" applyAlignment="1">
      <alignment horizontal="left" wrapText="1"/>
    </xf>
    <xf numFmtId="0" fontId="26" fillId="24" borderId="0" xfId="1" applyFont="1" applyFill="1" applyAlignment="1">
      <alignment horizontal="center" vertical="center"/>
    </xf>
    <xf numFmtId="0" fontId="61" fillId="3" borderId="0" xfId="0" quotePrefix="1" applyFont="1" applyFill="1" applyAlignment="1">
      <alignment wrapText="1"/>
    </xf>
    <xf numFmtId="0" fontId="61" fillId="3" borderId="0" xfId="0" applyFont="1" applyFill="1" applyAlignment="1">
      <alignment horizontal="left"/>
    </xf>
    <xf numFmtId="0" fontId="61" fillId="3" borderId="0" xfId="0" quotePrefix="1" applyFont="1" applyFill="1" applyAlignment="1">
      <alignment horizontal="left" wrapText="1"/>
    </xf>
    <xf numFmtId="0" fontId="61" fillId="3" borderId="0" xfId="0" applyFont="1" applyFill="1" applyBorder="1" applyAlignment="1">
      <alignment horizontal="left" vertical="center"/>
    </xf>
    <xf numFmtId="0" fontId="61" fillId="3" borderId="0" xfId="0" quotePrefix="1" applyFont="1" applyFill="1" applyAlignment="1">
      <alignment horizontal="left"/>
    </xf>
    <xf numFmtId="0" fontId="61" fillId="3" borderId="0" xfId="0" quotePrefix="1" applyFont="1" applyFill="1" applyAlignment="1">
      <alignment horizontal="left" vertical="center" wrapText="1"/>
    </xf>
    <xf numFmtId="0" fontId="27" fillId="3" borderId="0" xfId="0" applyFont="1" applyFill="1" applyBorder="1" applyAlignment="1">
      <alignment horizontal="center" vertical="center"/>
    </xf>
    <xf numFmtId="0" fontId="68" fillId="3" borderId="0" xfId="0" applyFont="1" applyFill="1" applyAlignment="1">
      <alignment horizontal="center" vertical="center"/>
    </xf>
    <xf numFmtId="0" fontId="33" fillId="5" borderId="0" xfId="0" applyFont="1" applyFill="1" applyAlignment="1">
      <alignment horizontal="center" vertical="center"/>
    </xf>
    <xf numFmtId="0" fontId="35" fillId="5" borderId="0" xfId="0" applyFont="1" applyFill="1" applyAlignment="1">
      <alignment horizontal="center" vertical="center"/>
    </xf>
    <xf numFmtId="0" fontId="17" fillId="2" borderId="137" xfId="0" applyFont="1" applyFill="1" applyBorder="1" applyAlignment="1">
      <alignment horizontal="center" vertical="center" wrapText="1"/>
    </xf>
    <xf numFmtId="0" fontId="17" fillId="2" borderId="138" xfId="0" applyFont="1" applyFill="1" applyBorder="1" applyAlignment="1">
      <alignment horizontal="center" vertical="center" wrapText="1"/>
    </xf>
    <xf numFmtId="0" fontId="17" fillId="2" borderId="139"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43" xfId="0" applyFont="1" applyFill="1" applyBorder="1" applyAlignment="1">
      <alignment horizontal="center" vertical="center"/>
    </xf>
    <xf numFmtId="0" fontId="17" fillId="2" borderId="28" xfId="0" applyFont="1" applyFill="1" applyBorder="1" applyAlignment="1">
      <alignment horizontal="center" vertical="center"/>
    </xf>
    <xf numFmtId="0" fontId="17" fillId="2" borderId="144" xfId="0" applyFont="1" applyFill="1" applyBorder="1" applyAlignment="1">
      <alignment horizontal="center" vertical="center"/>
    </xf>
    <xf numFmtId="0" fontId="17" fillId="2" borderId="148" xfId="0" applyFont="1" applyFill="1" applyBorder="1" applyAlignment="1">
      <alignment horizontal="center" vertical="center"/>
    </xf>
    <xf numFmtId="0" fontId="17" fillId="2" borderId="149" xfId="0" applyFont="1" applyFill="1" applyBorder="1" applyAlignment="1">
      <alignment horizontal="center" vertical="center"/>
    </xf>
    <xf numFmtId="0" fontId="17" fillId="2" borderId="150" xfId="0" applyFont="1" applyFill="1" applyBorder="1" applyAlignment="1">
      <alignment horizontal="center" vertical="center"/>
    </xf>
    <xf numFmtId="0" fontId="17" fillId="2" borderId="138" xfId="0" applyFont="1" applyFill="1" applyBorder="1" applyAlignment="1">
      <alignment horizontal="center" vertical="center"/>
    </xf>
    <xf numFmtId="0" fontId="17" fillId="2" borderId="139" xfId="0" applyFont="1" applyFill="1" applyBorder="1" applyAlignment="1">
      <alignment horizontal="center" vertical="center"/>
    </xf>
    <xf numFmtId="0" fontId="17" fillId="2" borderId="140" xfId="0" applyFont="1" applyFill="1" applyBorder="1" applyAlignment="1">
      <alignment horizontal="center" vertical="center"/>
    </xf>
    <xf numFmtId="0" fontId="17" fillId="2" borderId="141" xfId="0" applyFont="1" applyFill="1" applyBorder="1" applyAlignment="1">
      <alignment horizontal="center" vertical="center"/>
    </xf>
    <xf numFmtId="0" fontId="17" fillId="2" borderId="142" xfId="0" applyFont="1" applyFill="1" applyBorder="1" applyAlignment="1">
      <alignment horizontal="center" vertical="center"/>
    </xf>
    <xf numFmtId="0" fontId="33" fillId="5" borderId="6" xfId="0" applyFont="1" applyFill="1" applyBorder="1" applyAlignment="1">
      <alignment horizontal="center" vertical="center" wrapText="1"/>
    </xf>
    <xf numFmtId="0" fontId="33" fillId="5" borderId="0" xfId="0" applyFont="1" applyFill="1" applyAlignment="1">
      <alignment horizontal="center" vertical="center" wrapText="1"/>
    </xf>
    <xf numFmtId="0" fontId="33" fillId="5" borderId="7" xfId="0" applyFont="1" applyFill="1" applyBorder="1" applyAlignment="1">
      <alignment horizontal="center"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9" fillId="30" borderId="0" xfId="0" applyFont="1" applyFill="1" applyBorder="1" applyAlignment="1">
      <alignment horizontal="center" vertical="center"/>
    </xf>
    <xf numFmtId="0" fontId="17" fillId="2" borderId="137" xfId="0" applyFont="1" applyFill="1" applyBorder="1" applyAlignment="1">
      <alignment horizontal="center" vertical="center"/>
    </xf>
    <xf numFmtId="0" fontId="17" fillId="2" borderId="3" xfId="0" applyFont="1" applyFill="1" applyBorder="1" applyAlignment="1">
      <alignment horizontal="center" vertical="center" wrapText="1"/>
    </xf>
    <xf numFmtId="0" fontId="33" fillId="5" borderId="8" xfId="0" applyFont="1" applyFill="1" applyBorder="1" applyAlignment="1">
      <alignment horizontal="center" vertical="center"/>
    </xf>
    <xf numFmtId="0" fontId="33" fillId="5" borderId="9" xfId="0" applyFont="1" applyFill="1" applyBorder="1" applyAlignment="1">
      <alignment horizontal="center" vertical="center"/>
    </xf>
    <xf numFmtId="0" fontId="33" fillId="5" borderId="10" xfId="0" applyFont="1" applyFill="1" applyBorder="1" applyAlignment="1">
      <alignment horizontal="center" vertical="center"/>
    </xf>
    <xf numFmtId="0" fontId="34" fillId="5" borderId="6" xfId="0" applyFont="1" applyFill="1" applyBorder="1" applyAlignment="1">
      <alignment horizontal="center" vertical="center" wrapText="1"/>
    </xf>
    <xf numFmtId="0" fontId="40" fillId="5" borderId="0" xfId="0" applyFont="1" applyFill="1" applyBorder="1" applyAlignment="1">
      <alignment horizontal="center" vertical="center" wrapText="1"/>
    </xf>
    <xf numFmtId="0" fontId="40" fillId="5" borderId="6" xfId="0" applyFont="1" applyFill="1" applyBorder="1" applyAlignment="1">
      <alignment horizontal="center" vertical="center" wrapText="1"/>
    </xf>
    <xf numFmtId="0" fontId="17" fillId="2" borderId="145" xfId="0" applyFont="1" applyFill="1" applyBorder="1" applyAlignment="1">
      <alignment horizontal="center" vertical="center"/>
    </xf>
    <xf numFmtId="0" fontId="17" fillId="2" borderId="146" xfId="0" applyFont="1" applyFill="1" applyBorder="1" applyAlignment="1">
      <alignment horizontal="center" vertical="center"/>
    </xf>
    <xf numFmtId="0" fontId="17" fillId="2" borderId="147" xfId="0" applyFont="1" applyFill="1" applyBorder="1" applyAlignment="1">
      <alignment horizontal="center" vertical="center"/>
    </xf>
    <xf numFmtId="0" fontId="33" fillId="5" borderId="8" xfId="0" applyFont="1" applyFill="1" applyBorder="1" applyAlignment="1">
      <alignment horizontal="center" vertical="center" wrapText="1"/>
    </xf>
    <xf numFmtId="0" fontId="33" fillId="5" borderId="9"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39" fillId="30" borderId="6" xfId="0" applyFont="1" applyFill="1" applyBorder="1" applyAlignment="1">
      <alignment horizontal="center" vertical="center" wrapText="1"/>
    </xf>
    <xf numFmtId="0" fontId="39" fillId="30" borderId="0" xfId="0" applyFont="1" applyFill="1" applyBorder="1" applyAlignment="1">
      <alignment horizontal="center" vertical="center" wrapText="1"/>
    </xf>
    <xf numFmtId="0" fontId="35" fillId="5" borderId="0" xfId="0" applyFont="1" applyFill="1" applyAlignment="1">
      <alignment horizontal="center" vertical="center" wrapText="1"/>
    </xf>
    <xf numFmtId="0" fontId="35" fillId="5" borderId="7" xfId="0" applyFont="1" applyFill="1" applyBorder="1" applyAlignment="1">
      <alignment horizontal="center" vertical="center" wrapText="1"/>
    </xf>
    <xf numFmtId="49" fontId="17" fillId="2" borderId="3" xfId="0" applyNumberFormat="1" applyFont="1" applyFill="1" applyBorder="1" applyAlignment="1">
      <alignment horizontal="center" vertical="center"/>
    </xf>
    <xf numFmtId="49" fontId="17" fillId="2" borderId="4" xfId="0" applyNumberFormat="1" applyFont="1" applyFill="1" applyBorder="1" applyAlignment="1">
      <alignment horizontal="center" vertical="center"/>
    </xf>
    <xf numFmtId="49" fontId="17" fillId="2" borderId="5" xfId="0" applyNumberFormat="1" applyFont="1" applyFill="1" applyBorder="1" applyAlignment="1">
      <alignment horizontal="center" vertical="center"/>
    </xf>
    <xf numFmtId="0" fontId="34" fillId="5" borderId="0" xfId="0" applyFont="1" applyFill="1" applyAlignment="1">
      <alignment horizontal="center" vertical="center"/>
    </xf>
    <xf numFmtId="0" fontId="33" fillId="5" borderId="34" xfId="0" applyFont="1" applyFill="1" applyBorder="1" applyAlignment="1">
      <alignment horizontal="center" vertical="center"/>
    </xf>
    <xf numFmtId="0" fontId="35" fillId="5" borderId="29" xfId="0" applyFont="1" applyFill="1" applyBorder="1" applyAlignment="1">
      <alignment horizontal="center" vertical="center"/>
    </xf>
    <xf numFmtId="0" fontId="17" fillId="2" borderId="27" xfId="0" applyFont="1" applyFill="1" applyBorder="1" applyAlignment="1">
      <alignment horizontal="center" vertical="center" wrapText="1"/>
    </xf>
    <xf numFmtId="0" fontId="17" fillId="2" borderId="28" xfId="0" applyFont="1" applyFill="1" applyBorder="1" applyAlignment="1">
      <alignment horizontal="center" vertical="center" wrapText="1"/>
    </xf>
    <xf numFmtId="0" fontId="17" fillId="2" borderId="29" xfId="0" applyFont="1" applyFill="1" applyBorder="1" applyAlignment="1">
      <alignment horizontal="center" vertical="center" wrapText="1"/>
    </xf>
    <xf numFmtId="0" fontId="33" fillId="7" borderId="65" xfId="0" applyFont="1" applyFill="1" applyBorder="1" applyAlignment="1">
      <alignment horizontal="center" vertical="center"/>
    </xf>
    <xf numFmtId="0" fontId="35" fillId="7" borderId="66" xfId="0" applyFont="1" applyFill="1" applyBorder="1" applyAlignment="1">
      <alignment horizontal="center" vertical="center"/>
    </xf>
    <xf numFmtId="0" fontId="33" fillId="5" borderId="33" xfId="0" applyFont="1" applyFill="1" applyBorder="1" applyAlignment="1">
      <alignment horizontal="center" vertical="center"/>
    </xf>
    <xf numFmtId="0" fontId="33" fillId="5" borderId="31" xfId="0" applyFont="1" applyFill="1" applyBorder="1" applyAlignment="1">
      <alignment horizontal="center" vertical="center"/>
    </xf>
    <xf numFmtId="0" fontId="33" fillId="5" borderId="0" xfId="0" applyFont="1" applyFill="1" applyBorder="1" applyAlignment="1">
      <alignment horizontal="center" vertical="center"/>
    </xf>
    <xf numFmtId="0" fontId="52" fillId="5" borderId="14" xfId="0" applyFont="1" applyFill="1" applyBorder="1" applyAlignment="1">
      <alignment horizontal="center" vertical="center"/>
    </xf>
    <xf numFmtId="0" fontId="33" fillId="5" borderId="35" xfId="0" applyFont="1" applyFill="1" applyBorder="1" applyAlignment="1">
      <alignment horizontal="right" vertical="center"/>
    </xf>
    <xf numFmtId="0" fontId="35" fillId="5" borderId="36" xfId="0" applyFont="1" applyFill="1" applyBorder="1" applyAlignment="1">
      <alignment horizontal="right" vertical="center"/>
    </xf>
    <xf numFmtId="0" fontId="33" fillId="5" borderId="29" xfId="0" applyFont="1" applyFill="1" applyBorder="1" applyAlignment="1">
      <alignment horizontal="center" vertical="center"/>
    </xf>
    <xf numFmtId="0" fontId="17" fillId="2" borderId="145" xfId="0" applyFont="1" applyFill="1" applyBorder="1" applyAlignment="1">
      <alignment horizontal="center" vertical="center" wrapText="1"/>
    </xf>
    <xf numFmtId="0" fontId="17" fillId="2" borderId="146" xfId="0" applyFont="1" applyFill="1" applyBorder="1" applyAlignment="1">
      <alignment horizontal="center" vertical="center" wrapText="1"/>
    </xf>
    <xf numFmtId="0" fontId="17" fillId="2" borderId="147" xfId="0" applyFont="1" applyFill="1" applyBorder="1" applyAlignment="1">
      <alignment horizontal="center" vertical="center" wrapText="1"/>
    </xf>
    <xf numFmtId="0" fontId="33" fillId="5" borderId="3"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5" xfId="0" applyFont="1" applyFill="1" applyBorder="1" applyAlignment="1">
      <alignment horizontal="center" vertical="center"/>
    </xf>
    <xf numFmtId="0" fontId="17" fillId="2" borderId="23"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33" fillId="5" borderId="6" xfId="0" applyFont="1" applyFill="1" applyBorder="1" applyAlignment="1">
      <alignment horizontal="center" vertical="center"/>
    </xf>
    <xf numFmtId="0" fontId="35" fillId="5" borderId="0" xfId="0" applyFont="1" applyFill="1" applyBorder="1" applyAlignment="1">
      <alignment horizontal="center" vertical="center"/>
    </xf>
    <xf numFmtId="0" fontId="33" fillId="5" borderId="23" xfId="0" applyFont="1" applyFill="1" applyBorder="1" applyAlignment="1">
      <alignment horizontal="center" vertical="center"/>
    </xf>
    <xf numFmtId="0" fontId="33" fillId="5" borderId="24" xfId="0" applyFont="1" applyFill="1" applyBorder="1" applyAlignment="1">
      <alignment horizontal="center" vertical="center"/>
    </xf>
    <xf numFmtId="0" fontId="52" fillId="5" borderId="0" xfId="0" applyFont="1" applyFill="1" applyAlignment="1">
      <alignment horizontal="center" vertical="center"/>
    </xf>
    <xf numFmtId="0" fontId="17" fillId="2" borderId="151" xfId="0" applyFont="1" applyFill="1" applyBorder="1" applyAlignment="1">
      <alignment horizontal="center" vertical="center" wrapText="1"/>
    </xf>
    <xf numFmtId="0" fontId="17" fillId="2" borderId="152" xfId="0" applyFont="1" applyFill="1" applyBorder="1" applyAlignment="1">
      <alignment horizontal="center" vertical="center" wrapText="1"/>
    </xf>
    <xf numFmtId="0" fontId="17" fillId="2" borderId="153" xfId="0" applyFont="1" applyFill="1" applyBorder="1" applyAlignment="1">
      <alignment horizontal="center" vertical="center" wrapText="1"/>
    </xf>
    <xf numFmtId="0" fontId="33" fillId="5" borderId="27" xfId="0" applyFont="1" applyFill="1" applyBorder="1" applyAlignment="1">
      <alignment horizontal="center" vertical="center"/>
    </xf>
    <xf numFmtId="0" fontId="33" fillId="5" borderId="28" xfId="0" applyFont="1" applyFill="1" applyBorder="1" applyAlignment="1">
      <alignment horizontal="center" vertical="center"/>
    </xf>
    <xf numFmtId="0" fontId="17" fillId="2" borderId="143" xfId="0" applyFont="1" applyFill="1" applyBorder="1" applyAlignment="1">
      <alignment horizontal="center" vertical="center" wrapText="1"/>
    </xf>
    <xf numFmtId="0" fontId="17" fillId="2" borderId="144" xfId="0" applyFont="1" applyFill="1" applyBorder="1" applyAlignment="1">
      <alignment horizontal="center" vertical="center" wrapText="1"/>
    </xf>
    <xf numFmtId="0" fontId="17" fillId="2" borderId="154" xfId="0" applyFont="1" applyFill="1" applyBorder="1" applyAlignment="1">
      <alignment horizontal="center" vertical="center" wrapText="1"/>
    </xf>
    <xf numFmtId="0" fontId="17" fillId="2" borderId="32" xfId="0" applyFont="1" applyFill="1" applyBorder="1" applyAlignment="1">
      <alignment horizontal="center" vertical="center" wrapText="1"/>
    </xf>
    <xf numFmtId="0" fontId="17" fillId="2" borderId="155"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33" fillId="5" borderId="22" xfId="0" applyFont="1" applyFill="1" applyBorder="1" applyAlignment="1">
      <alignment horizontal="center" vertical="center"/>
    </xf>
    <xf numFmtId="0" fontId="33" fillId="5" borderId="15" xfId="0" applyFont="1" applyFill="1" applyBorder="1" applyAlignment="1">
      <alignment horizontal="center" vertical="center"/>
    </xf>
    <xf numFmtId="0" fontId="17" fillId="2" borderId="40" xfId="0" applyFont="1" applyFill="1" applyBorder="1" applyAlignment="1">
      <alignment horizontal="center" vertical="center" wrapText="1"/>
    </xf>
    <xf numFmtId="0" fontId="73" fillId="7" borderId="8" xfId="1" applyFont="1" applyFill="1" applyBorder="1" applyAlignment="1">
      <alignment horizontal="left" vertical="center" wrapText="1" indent="4"/>
    </xf>
    <xf numFmtId="0" fontId="73" fillId="7" borderId="9" xfId="1" applyFont="1" applyFill="1" applyBorder="1" applyAlignment="1">
      <alignment horizontal="left" vertical="center" wrapText="1" indent="4"/>
    </xf>
    <xf numFmtId="0" fontId="73" fillId="7" borderId="10" xfId="1" applyFont="1" applyFill="1" applyBorder="1" applyAlignment="1">
      <alignment horizontal="left" vertical="center" wrapText="1" indent="4"/>
    </xf>
    <xf numFmtId="0" fontId="17" fillId="14" borderId="0" xfId="0" applyFont="1" applyFill="1" applyAlignment="1">
      <alignment horizontal="center" vertical="center" wrapText="1"/>
    </xf>
    <xf numFmtId="0" fontId="17" fillId="14" borderId="0" xfId="0" applyFont="1" applyFill="1" applyAlignment="1">
      <alignment horizontal="center" vertical="center"/>
    </xf>
    <xf numFmtId="0" fontId="89" fillId="3" borderId="0" xfId="0" applyFont="1" applyFill="1" applyBorder="1" applyAlignment="1">
      <alignment horizontal="center" vertical="center"/>
    </xf>
    <xf numFmtId="0" fontId="33" fillId="7" borderId="61" xfId="0" applyFont="1" applyFill="1" applyBorder="1" applyAlignment="1">
      <alignment horizontal="center" vertical="center"/>
    </xf>
    <xf numFmtId="0" fontId="58" fillId="3" borderId="0" xfId="0" applyFont="1" applyFill="1" applyBorder="1" applyAlignment="1">
      <alignment horizontal="left" vertical="center" wrapText="1" indent="1"/>
    </xf>
    <xf numFmtId="0" fontId="58" fillId="3" borderId="64" xfId="0" applyFont="1" applyFill="1" applyBorder="1" applyAlignment="1">
      <alignment horizontal="left" vertical="center" wrapText="1" indent="1"/>
    </xf>
    <xf numFmtId="0" fontId="70" fillId="5" borderId="6" xfId="0" applyFont="1" applyFill="1" applyBorder="1" applyAlignment="1">
      <alignment horizontal="center" vertical="center"/>
    </xf>
    <xf numFmtId="0" fontId="70" fillId="5" borderId="0" xfId="0" applyFont="1" applyFill="1" applyBorder="1" applyAlignment="1">
      <alignment horizontal="center" vertical="center"/>
    </xf>
    <xf numFmtId="0" fontId="33" fillId="5" borderId="38" xfId="0" applyFont="1" applyFill="1" applyBorder="1" applyAlignment="1">
      <alignment horizontal="center" vertical="center" wrapText="1"/>
    </xf>
    <xf numFmtId="0" fontId="33" fillId="5" borderId="156" xfId="0" applyFont="1" applyFill="1" applyBorder="1" applyAlignment="1">
      <alignment horizontal="center" vertical="center" wrapText="1"/>
    </xf>
    <xf numFmtId="0" fontId="71" fillId="5" borderId="6" xfId="0" applyFont="1" applyFill="1" applyBorder="1" applyAlignment="1">
      <alignment horizontal="center" vertical="center"/>
    </xf>
    <xf numFmtId="0" fontId="149" fillId="5" borderId="8" xfId="0" applyFont="1" applyFill="1" applyBorder="1" applyAlignment="1">
      <alignment horizontal="center" vertical="center" wrapText="1"/>
    </xf>
    <xf numFmtId="0" fontId="35" fillId="5" borderId="8" xfId="0" applyFont="1" applyFill="1" applyBorder="1" applyAlignment="1">
      <alignment horizontal="center" vertical="center"/>
    </xf>
    <xf numFmtId="0" fontId="33" fillId="5" borderId="0"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8" xfId="0" applyFont="1" applyFill="1" applyBorder="1" applyAlignment="1">
      <alignment horizontal="center" vertical="center" wrapText="1"/>
    </xf>
    <xf numFmtId="0" fontId="17" fillId="2" borderId="69" xfId="0" applyFont="1" applyFill="1" applyBorder="1" applyAlignment="1">
      <alignment horizontal="center" vertical="center" wrapText="1"/>
    </xf>
    <xf numFmtId="0" fontId="17" fillId="2" borderId="70" xfId="0" applyFont="1" applyFill="1" applyBorder="1" applyAlignment="1">
      <alignment horizontal="center" vertical="center" wrapText="1"/>
    </xf>
    <xf numFmtId="0" fontId="93" fillId="8" borderId="0" xfId="0" applyFont="1" applyFill="1" applyBorder="1" applyAlignment="1">
      <alignment horizontal="right" vertical="center"/>
    </xf>
    <xf numFmtId="0" fontId="16" fillId="0" borderId="0" xfId="0" applyFont="1" applyAlignment="1">
      <alignment horizontal="right" vertical="center"/>
    </xf>
    <xf numFmtId="0" fontId="16" fillId="0" borderId="77" xfId="0" applyFont="1" applyBorder="1" applyAlignment="1">
      <alignment horizontal="right" vertical="center"/>
    </xf>
    <xf numFmtId="0" fontId="93" fillId="8" borderId="0" xfId="0" applyFont="1" applyFill="1" applyBorder="1" applyAlignment="1">
      <alignment horizontal="center" vertical="center"/>
    </xf>
    <xf numFmtId="0" fontId="94" fillId="8" borderId="0" xfId="0" applyFont="1" applyFill="1" applyAlignment="1">
      <alignment horizontal="right" vertical="center"/>
    </xf>
    <xf numFmtId="0" fontId="94" fillId="8" borderId="0" xfId="0" applyFont="1" applyFill="1" applyBorder="1" applyAlignment="1">
      <alignment horizontal="right" vertical="center"/>
    </xf>
    <xf numFmtId="0" fontId="93" fillId="8" borderId="71" xfId="0" applyFont="1" applyFill="1" applyBorder="1" applyAlignment="1">
      <alignment horizontal="center" vertical="center" wrapText="1"/>
    </xf>
    <xf numFmtId="0" fontId="93" fillId="8" borderId="72" xfId="0" applyFont="1" applyFill="1" applyBorder="1" applyAlignment="1">
      <alignment horizontal="center" vertical="center" wrapText="1"/>
    </xf>
    <xf numFmtId="9" fontId="17" fillId="2" borderId="68" xfId="160" applyFont="1" applyFill="1" applyBorder="1" applyAlignment="1">
      <alignment horizontal="center" vertical="center" wrapText="1"/>
    </xf>
    <xf numFmtId="9" fontId="17" fillId="2" borderId="69" xfId="160" applyFont="1" applyFill="1" applyBorder="1" applyAlignment="1">
      <alignment horizontal="center" vertical="center" wrapText="1"/>
    </xf>
    <xf numFmtId="9" fontId="17" fillId="2" borderId="70" xfId="160" applyFont="1" applyFill="1" applyBorder="1" applyAlignment="1">
      <alignment horizontal="center" vertical="center" wrapText="1"/>
    </xf>
    <xf numFmtId="0" fontId="94" fillId="8" borderId="0" xfId="0" applyFont="1" applyFill="1" applyBorder="1" applyAlignment="1">
      <alignment horizontal="right" vertical="center" wrapText="1"/>
    </xf>
    <xf numFmtId="0" fontId="89" fillId="3" borderId="59" xfId="0" applyFont="1" applyFill="1" applyBorder="1" applyAlignment="1">
      <alignment horizontal="center" vertical="center"/>
    </xf>
    <xf numFmtId="0" fontId="34" fillId="5" borderId="0" xfId="0" applyFont="1" applyFill="1" applyAlignment="1">
      <alignment horizontal="center" vertical="center" wrapText="1"/>
    </xf>
    <xf numFmtId="0" fontId="17" fillId="2" borderId="137" xfId="0" quotePrefix="1" applyFont="1" applyFill="1" applyBorder="1" applyAlignment="1">
      <alignment horizontal="center" vertical="center"/>
    </xf>
    <xf numFmtId="0" fontId="17" fillId="2" borderId="30"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35" fillId="5" borderId="0" xfId="0" applyFont="1" applyFill="1" applyBorder="1" applyAlignment="1">
      <alignment horizontal="center" vertical="center" wrapText="1"/>
    </xf>
    <xf numFmtId="0" fontId="26" fillId="13" borderId="0" xfId="0" applyFont="1" applyFill="1" applyAlignment="1">
      <alignment horizontal="center" vertical="center"/>
    </xf>
    <xf numFmtId="0" fontId="85" fillId="7" borderId="47" xfId="0" applyFont="1" applyFill="1" applyBorder="1" applyAlignment="1">
      <alignment horizontal="left" vertical="center" wrapText="1"/>
    </xf>
    <xf numFmtId="0" fontId="85" fillId="7" borderId="0" xfId="0" applyFont="1" applyFill="1" applyBorder="1" applyAlignment="1">
      <alignment horizontal="left" vertical="center" wrapText="1"/>
    </xf>
    <xf numFmtId="0" fontId="85" fillId="7" borderId="48" xfId="0" applyFont="1" applyFill="1" applyBorder="1" applyAlignment="1">
      <alignment horizontal="left" vertical="center" wrapText="1"/>
    </xf>
    <xf numFmtId="0" fontId="24" fillId="7" borderId="47" xfId="1" applyFill="1" applyBorder="1" applyAlignment="1">
      <alignment horizontal="center" vertical="center" wrapText="1"/>
    </xf>
    <xf numFmtId="0" fontId="24" fillId="7" borderId="0" xfId="1" applyFill="1" applyBorder="1" applyAlignment="1">
      <alignment horizontal="center" vertical="center" wrapText="1"/>
    </xf>
    <xf numFmtId="0" fontId="17" fillId="2" borderId="2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93" fillId="8" borderId="76" xfId="0" applyFont="1" applyFill="1" applyBorder="1" applyAlignment="1">
      <alignment horizontal="center" vertical="center"/>
    </xf>
    <xf numFmtId="0" fontId="137" fillId="8" borderId="0" xfId="0" applyFont="1" applyFill="1" applyAlignment="1">
      <alignment horizontal="right" vertical="center"/>
    </xf>
    <xf numFmtId="0" fontId="16" fillId="2" borderId="73" xfId="0" applyFont="1" applyFill="1" applyBorder="1" applyAlignment="1">
      <alignment horizontal="center" vertical="center" wrapText="1"/>
    </xf>
    <xf numFmtId="0" fontId="16" fillId="2" borderId="74" xfId="0" applyFont="1" applyFill="1" applyBorder="1" applyAlignment="1">
      <alignment horizontal="center" vertical="center" wrapText="1"/>
    </xf>
    <xf numFmtId="0" fontId="16" fillId="2" borderId="75" xfId="0" applyFont="1" applyFill="1" applyBorder="1" applyAlignment="1">
      <alignment horizontal="center" vertical="center" wrapText="1"/>
    </xf>
    <xf numFmtId="0" fontId="16" fillId="2" borderId="76"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77" xfId="0" applyFont="1" applyFill="1" applyBorder="1" applyAlignment="1">
      <alignment horizontal="center" vertical="center" wrapText="1"/>
    </xf>
    <xf numFmtId="0" fontId="16" fillId="2" borderId="78" xfId="0" applyFont="1" applyFill="1" applyBorder="1" applyAlignment="1">
      <alignment horizontal="center" vertical="center" wrapText="1"/>
    </xf>
    <xf numFmtId="0" fontId="16" fillId="2" borderId="79" xfId="0" applyFont="1" applyFill="1" applyBorder="1" applyAlignment="1">
      <alignment horizontal="center" vertical="center" wrapText="1"/>
    </xf>
    <xf numFmtId="0" fontId="16" fillId="2" borderId="80" xfId="0" applyFont="1" applyFill="1" applyBorder="1" applyAlignment="1">
      <alignment horizontal="center" vertical="center" wrapText="1"/>
    </xf>
    <xf numFmtId="0" fontId="93" fillId="8" borderId="81" xfId="0" applyFont="1" applyFill="1" applyBorder="1" applyAlignment="1">
      <alignment horizontal="center" vertical="center" wrapText="1"/>
    </xf>
    <xf numFmtId="0" fontId="93" fillId="8" borderId="82" xfId="0" applyFont="1" applyFill="1" applyBorder="1" applyAlignment="1">
      <alignment horizontal="center" vertical="center" wrapText="1"/>
    </xf>
    <xf numFmtId="0" fontId="93" fillId="8" borderId="83" xfId="0" applyFont="1" applyFill="1" applyBorder="1" applyAlignment="1">
      <alignment horizontal="center" vertical="center" wrapText="1"/>
    </xf>
    <xf numFmtId="0" fontId="93" fillId="8" borderId="84" xfId="0" applyFont="1" applyFill="1" applyBorder="1" applyAlignment="1">
      <alignment horizontal="center" vertical="center" wrapText="1"/>
    </xf>
    <xf numFmtId="0" fontId="93" fillId="8" borderId="85" xfId="0" applyFont="1" applyFill="1" applyBorder="1" applyAlignment="1">
      <alignment horizontal="center" vertical="center" wrapText="1"/>
    </xf>
    <xf numFmtId="0" fontId="93" fillId="8" borderId="86" xfId="0" applyFont="1" applyFill="1" applyBorder="1" applyAlignment="1">
      <alignment horizontal="center" vertical="center" wrapText="1"/>
    </xf>
    <xf numFmtId="0" fontId="93" fillId="3" borderId="0" xfId="0" applyFont="1" applyFill="1" applyAlignment="1">
      <alignment horizontal="center" vertical="center"/>
    </xf>
    <xf numFmtId="0" fontId="94" fillId="8" borderId="87" xfId="0" applyFont="1" applyFill="1" applyBorder="1" applyAlignment="1">
      <alignment horizontal="center" vertical="center" wrapText="1"/>
    </xf>
    <xf numFmtId="0" fontId="94" fillId="8" borderId="88" xfId="0" applyFont="1" applyFill="1" applyBorder="1" applyAlignment="1">
      <alignment horizontal="center" vertical="center" wrapText="1"/>
    </xf>
    <xf numFmtId="0" fontId="94" fillId="8" borderId="89" xfId="0" applyFont="1" applyFill="1" applyBorder="1" applyAlignment="1">
      <alignment horizontal="center" vertical="center" wrapText="1"/>
    </xf>
    <xf numFmtId="0" fontId="0" fillId="7" borderId="0" xfId="0" applyFont="1" applyFill="1" applyBorder="1" applyAlignment="1">
      <alignment horizontal="left" vertical="center" wrapText="1"/>
    </xf>
    <xf numFmtId="0" fontId="0" fillId="7" borderId="48" xfId="0" applyFont="1" applyFill="1" applyBorder="1" applyAlignment="1">
      <alignment horizontal="left" vertical="center" wrapText="1"/>
    </xf>
    <xf numFmtId="0" fontId="16" fillId="7" borderId="0" xfId="0" applyFont="1" applyFill="1" applyBorder="1" applyAlignment="1">
      <alignment horizontal="left" vertical="center" wrapText="1"/>
    </xf>
    <xf numFmtId="0" fontId="135" fillId="15" borderId="56" xfId="0" applyFont="1" applyFill="1" applyBorder="1" applyAlignment="1">
      <alignment horizontal="center" vertical="center" wrapText="1"/>
    </xf>
    <xf numFmtId="0" fontId="77" fillId="15" borderId="57" xfId="0" applyFont="1" applyFill="1" applyBorder="1" applyAlignment="1">
      <alignment horizontal="center" vertical="center" wrapText="1"/>
    </xf>
    <xf numFmtId="0" fontId="77" fillId="15" borderId="58" xfId="0" applyFont="1" applyFill="1" applyBorder="1" applyAlignment="1">
      <alignment horizontal="center" vertical="center" wrapText="1"/>
    </xf>
    <xf numFmtId="0" fontId="90" fillId="7" borderId="56" xfId="0" applyFont="1" applyFill="1" applyBorder="1" applyAlignment="1">
      <alignment horizontal="center" vertical="center"/>
    </xf>
    <xf numFmtId="0" fontId="90" fillId="7" borderId="57" xfId="0" applyFont="1" applyFill="1" applyBorder="1" applyAlignment="1">
      <alignment horizontal="center" vertical="center"/>
    </xf>
    <xf numFmtId="0" fontId="90" fillId="7" borderId="58" xfId="0" applyFont="1" applyFill="1" applyBorder="1" applyAlignment="1">
      <alignment horizontal="center" vertical="center"/>
    </xf>
    <xf numFmtId="0" fontId="17" fillId="3" borderId="160" xfId="0" applyFont="1" applyFill="1" applyBorder="1" applyAlignment="1">
      <alignment horizontal="center" vertical="center" wrapText="1"/>
    </xf>
    <xf numFmtId="0" fontId="17" fillId="3" borderId="161" xfId="0" applyFont="1" applyFill="1" applyBorder="1" applyAlignment="1">
      <alignment horizontal="center" vertical="center" wrapText="1"/>
    </xf>
    <xf numFmtId="0" fontId="17" fillId="3" borderId="162" xfId="0" applyFont="1" applyFill="1" applyBorder="1" applyAlignment="1">
      <alignment horizontal="center" vertical="center" wrapText="1"/>
    </xf>
    <xf numFmtId="0" fontId="17" fillId="3" borderId="163"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54" fillId="5" borderId="23" xfId="0" applyFont="1" applyFill="1" applyBorder="1" applyAlignment="1">
      <alignment horizontal="left" vertical="center"/>
    </xf>
    <xf numFmtId="0" fontId="54" fillId="5" borderId="24" xfId="0" applyFont="1" applyFill="1" applyBorder="1" applyAlignment="1">
      <alignment horizontal="left" vertical="center"/>
    </xf>
    <xf numFmtId="0" fontId="54" fillId="5" borderId="25" xfId="0" applyFont="1" applyFill="1" applyBorder="1" applyAlignment="1">
      <alignment horizontal="left" vertical="center"/>
    </xf>
    <xf numFmtId="0" fontId="17" fillId="2" borderId="27" xfId="0" applyFont="1" applyFill="1" applyBorder="1" applyAlignment="1">
      <alignment horizontal="center" vertical="center"/>
    </xf>
    <xf numFmtId="0" fontId="17" fillId="2" borderId="29" xfId="0" applyFont="1" applyFill="1" applyBorder="1" applyAlignment="1">
      <alignment horizontal="center" vertical="center"/>
    </xf>
    <xf numFmtId="0" fontId="54" fillId="5" borderId="22" xfId="0" applyFont="1" applyFill="1" applyBorder="1" applyAlignment="1">
      <alignment horizontal="left" vertical="center"/>
    </xf>
    <xf numFmtId="0" fontId="54" fillId="5" borderId="15" xfId="0" applyFont="1" applyFill="1" applyBorder="1" applyAlignment="1">
      <alignment horizontal="left" vertical="center"/>
    </xf>
    <xf numFmtId="0" fontId="54" fillId="5" borderId="11" xfId="0" applyFont="1" applyFill="1" applyBorder="1" applyAlignment="1">
      <alignment horizontal="left" vertical="center"/>
    </xf>
    <xf numFmtId="0" fontId="33" fillId="5" borderId="3" xfId="0" applyFont="1" applyFill="1" applyBorder="1" applyAlignment="1">
      <alignment horizontal="left" vertical="center"/>
    </xf>
    <xf numFmtId="0" fontId="33" fillId="5" borderId="4" xfId="0" applyFont="1" applyFill="1" applyBorder="1" applyAlignment="1">
      <alignment horizontal="left" vertical="center"/>
    </xf>
    <xf numFmtId="0" fontId="26" fillId="13" borderId="90" xfId="0" applyFont="1" applyFill="1" applyBorder="1" applyAlignment="1">
      <alignment horizontal="center" vertical="center"/>
    </xf>
    <xf numFmtId="0" fontId="26" fillId="13" borderId="91" xfId="0" applyFont="1" applyFill="1" applyBorder="1" applyAlignment="1">
      <alignment horizontal="center" vertical="center"/>
    </xf>
    <xf numFmtId="3" fontId="26" fillId="17" borderId="91" xfId="0" applyNumberFormat="1" applyFont="1" applyFill="1" applyBorder="1" applyAlignment="1">
      <alignment horizontal="center" vertical="center"/>
    </xf>
    <xf numFmtId="0" fontId="33" fillId="5" borderId="3"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24" xfId="0" applyFont="1" applyFill="1" applyBorder="1" applyAlignment="1">
      <alignment horizontal="center" vertical="center"/>
    </xf>
    <xf numFmtId="0" fontId="17" fillId="2" borderId="25" xfId="0" applyFont="1" applyFill="1" applyBorder="1" applyAlignment="1">
      <alignment horizontal="center" vertical="center"/>
    </xf>
    <xf numFmtId="0" fontId="88" fillId="5" borderId="93" xfId="0" applyFont="1" applyFill="1" applyBorder="1" applyAlignment="1">
      <alignment horizontal="center" vertical="center"/>
    </xf>
    <xf numFmtId="0" fontId="88" fillId="5" borderId="94" xfId="0" applyFont="1" applyFill="1" applyBorder="1" applyAlignment="1">
      <alignment horizontal="center" vertical="center"/>
    </xf>
    <xf numFmtId="0" fontId="88" fillId="5" borderId="95" xfId="0" applyFont="1" applyFill="1" applyBorder="1" applyAlignment="1">
      <alignment horizontal="center" vertical="center"/>
    </xf>
    <xf numFmtId="0" fontId="17" fillId="2" borderId="22"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39"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40" xfId="0" applyFont="1" applyFill="1" applyBorder="1" applyAlignment="1">
      <alignment horizontal="center" vertical="center"/>
    </xf>
    <xf numFmtId="0" fontId="146" fillId="8" borderId="96" xfId="0" applyFont="1" applyFill="1" applyBorder="1" applyAlignment="1">
      <alignment horizontal="center" vertical="center"/>
    </xf>
    <xf numFmtId="0" fontId="146" fillId="8" borderId="97" xfId="0" applyFont="1" applyFill="1" applyBorder="1" applyAlignment="1">
      <alignment horizontal="center" vertical="center"/>
    </xf>
    <xf numFmtId="0" fontId="144" fillId="5" borderId="52" xfId="0" applyFont="1" applyFill="1" applyBorder="1" applyAlignment="1">
      <alignment horizontal="center" vertical="center"/>
    </xf>
    <xf numFmtId="0" fontId="144" fillId="5" borderId="53" xfId="0" applyFont="1" applyFill="1" applyBorder="1" applyAlignment="1">
      <alignment horizontal="center" vertical="center"/>
    </xf>
    <xf numFmtId="0" fontId="144" fillId="5" borderId="54" xfId="0" applyFont="1" applyFill="1" applyBorder="1" applyAlignment="1">
      <alignment horizontal="center" vertical="center"/>
    </xf>
    <xf numFmtId="3" fontId="141" fillId="10" borderId="137" xfId="0" applyNumberFormat="1" applyFont="1" applyFill="1" applyBorder="1" applyAlignment="1">
      <alignment horizontal="center" vertical="center"/>
    </xf>
    <xf numFmtId="3" fontId="141" fillId="10" borderId="139" xfId="0" applyNumberFormat="1" applyFont="1" applyFill="1" applyBorder="1" applyAlignment="1">
      <alignment horizontal="center" vertical="center"/>
    </xf>
    <xf numFmtId="0" fontId="94" fillId="8" borderId="6" xfId="0" applyFont="1" applyFill="1" applyBorder="1" applyAlignment="1">
      <alignment horizontal="center" vertical="center" wrapText="1"/>
    </xf>
    <xf numFmtId="0" fontId="93" fillId="8" borderId="0" xfId="0" applyFont="1" applyFill="1" applyBorder="1" applyAlignment="1">
      <alignment horizontal="center" vertical="center" wrapText="1"/>
    </xf>
    <xf numFmtId="0" fontId="58" fillId="3" borderId="0" xfId="0" applyFont="1" applyFill="1" applyAlignment="1">
      <alignment horizontal="left" vertical="top" indent="1"/>
    </xf>
    <xf numFmtId="0" fontId="58" fillId="3" borderId="0" xfId="0" applyFont="1" applyFill="1" applyAlignment="1">
      <alignment horizontal="left" vertical="center" indent="1"/>
    </xf>
    <xf numFmtId="0" fontId="60" fillId="3" borderId="0" xfId="0" applyFont="1" applyFill="1" applyAlignment="1">
      <alignment horizontal="left" vertical="center" inden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83" fillId="3" borderId="0" xfId="0" applyFont="1" applyFill="1" applyAlignment="1">
      <alignment horizontal="left" vertical="center" wrapText="1"/>
    </xf>
    <xf numFmtId="0" fontId="135" fillId="15" borderId="44" xfId="0" applyFont="1" applyFill="1" applyBorder="1" applyAlignment="1">
      <alignment horizontal="center" vertical="center" wrapText="1"/>
    </xf>
    <xf numFmtId="0" fontId="77" fillId="15" borderId="45" xfId="0" applyFont="1" applyFill="1" applyBorder="1" applyAlignment="1">
      <alignment horizontal="center" vertical="center"/>
    </xf>
    <xf numFmtId="0" fontId="77" fillId="15" borderId="46" xfId="0" applyFont="1" applyFill="1" applyBorder="1" applyAlignment="1">
      <alignment horizontal="center" vertical="center"/>
    </xf>
    <xf numFmtId="0" fontId="82" fillId="7" borderId="0" xfId="0" applyFont="1" applyFill="1" applyBorder="1" applyAlignment="1">
      <alignment horizontal="left" vertical="center" indent="2"/>
    </xf>
    <xf numFmtId="0" fontId="58" fillId="3" borderId="42" xfId="0" applyFont="1" applyFill="1" applyBorder="1" applyAlignment="1">
      <alignment horizontal="left" vertical="center" indent="1"/>
    </xf>
    <xf numFmtId="0" fontId="58" fillId="3" borderId="0" xfId="0" applyFont="1" applyFill="1" applyBorder="1" applyAlignment="1">
      <alignment horizontal="left" vertical="center" indent="1"/>
    </xf>
    <xf numFmtId="0" fontId="82" fillId="7" borderId="0" xfId="0" applyFont="1" applyFill="1" applyBorder="1" applyAlignment="1">
      <alignment horizontal="left" vertical="center" indent="10"/>
    </xf>
    <xf numFmtId="0" fontId="82" fillId="7" borderId="0" xfId="0" applyFont="1" applyFill="1" applyBorder="1" applyAlignment="1">
      <alignment horizontal="left" vertical="center" indent="8"/>
    </xf>
    <xf numFmtId="0" fontId="92" fillId="3" borderId="0" xfId="0" applyFont="1" applyFill="1" applyAlignment="1">
      <alignment horizontal="center" vertical="center" wrapText="1"/>
    </xf>
    <xf numFmtId="0" fontId="0" fillId="2" borderId="0" xfId="0" applyFill="1" applyAlignment="1">
      <alignment horizontal="center" vertical="center"/>
    </xf>
    <xf numFmtId="0" fontId="75" fillId="3" borderId="0" xfId="1" applyFont="1" applyFill="1" applyAlignment="1">
      <alignment horizontal="center" vertical="center" wrapText="1"/>
    </xf>
    <xf numFmtId="0" fontId="0" fillId="3" borderId="0" xfId="0" applyFont="1" applyFill="1" applyAlignment="1">
      <alignment horizontal="left" vertical="center" wrapText="1"/>
    </xf>
    <xf numFmtId="0" fontId="0" fillId="7" borderId="0" xfId="0" applyFont="1" applyFill="1" applyBorder="1" applyAlignment="1">
      <alignment horizontal="left" vertical="center"/>
    </xf>
    <xf numFmtId="0" fontId="0" fillId="7" borderId="48" xfId="0" applyFont="1" applyFill="1" applyBorder="1" applyAlignment="1">
      <alignment horizontal="left" vertical="center"/>
    </xf>
    <xf numFmtId="0" fontId="77" fillId="21" borderId="100" xfId="0" applyFont="1" applyFill="1" applyBorder="1" applyAlignment="1">
      <alignment horizontal="center" vertical="center" wrapText="1"/>
    </xf>
    <xf numFmtId="0" fontId="77" fillId="21" borderId="101" xfId="0" applyFont="1" applyFill="1" applyBorder="1" applyAlignment="1">
      <alignment horizontal="center" vertical="center"/>
    </xf>
    <xf numFmtId="0" fontId="77" fillId="21" borderId="102" xfId="0" applyFont="1" applyFill="1" applyBorder="1" applyAlignment="1">
      <alignment horizontal="center" vertical="center"/>
    </xf>
    <xf numFmtId="0" fontId="16" fillId="2" borderId="0" xfId="0" applyFont="1" applyFill="1" applyBorder="1" applyAlignment="1">
      <alignment horizontal="left" vertical="center" wrapText="1"/>
    </xf>
    <xf numFmtId="0" fontId="97" fillId="7" borderId="47" xfId="0" applyFont="1" applyFill="1" applyBorder="1" applyAlignment="1">
      <alignment horizontal="left" vertical="center" wrapText="1"/>
    </xf>
    <xf numFmtId="0" fontId="97" fillId="7" borderId="0" xfId="0" applyFont="1" applyFill="1" applyBorder="1" applyAlignment="1">
      <alignment horizontal="left" vertical="center" wrapText="1"/>
    </xf>
    <xf numFmtId="0" fontId="97" fillId="7" borderId="48" xfId="0" applyFont="1" applyFill="1" applyBorder="1" applyAlignment="1">
      <alignment horizontal="left" vertical="center" wrapText="1"/>
    </xf>
    <xf numFmtId="0" fontId="99" fillId="2" borderId="0" xfId="0" applyFont="1" applyFill="1" applyBorder="1" applyAlignment="1">
      <alignment horizontal="center" wrapText="1"/>
    </xf>
    <xf numFmtId="0" fontId="85" fillId="7" borderId="0" xfId="0" applyFont="1" applyFill="1" applyBorder="1" applyAlignment="1">
      <alignment horizontal="left" vertical="center" wrapText="1" indent="1"/>
    </xf>
    <xf numFmtId="0" fontId="100" fillId="20" borderId="100" xfId="0" applyFont="1" applyFill="1" applyBorder="1" applyAlignment="1">
      <alignment horizontal="center" vertical="center"/>
    </xf>
    <xf numFmtId="0" fontId="100" fillId="20" borderId="101" xfId="0" applyFont="1" applyFill="1" applyBorder="1" applyAlignment="1">
      <alignment horizontal="center" vertical="center"/>
    </xf>
    <xf numFmtId="0" fontId="100" fillId="20" borderId="102" xfId="0" applyFont="1" applyFill="1" applyBorder="1" applyAlignment="1">
      <alignment horizontal="center" vertical="center"/>
    </xf>
    <xf numFmtId="0" fontId="101" fillId="7" borderId="0" xfId="0" applyFont="1" applyFill="1" applyBorder="1" applyAlignment="1">
      <alignment horizontal="left" vertical="center" wrapText="1"/>
    </xf>
    <xf numFmtId="0" fontId="101" fillId="7" borderId="48" xfId="0" applyFont="1" applyFill="1" applyBorder="1" applyAlignment="1">
      <alignment horizontal="left" vertical="center" wrapText="1"/>
    </xf>
    <xf numFmtId="0" fontId="16" fillId="22" borderId="103" xfId="0" applyFont="1" applyFill="1" applyBorder="1" applyAlignment="1">
      <alignment horizontal="center" vertical="center"/>
    </xf>
    <xf numFmtId="0" fontId="0" fillId="0" borderId="103" xfId="0" applyFont="1" applyFill="1" applyBorder="1" applyAlignment="1">
      <alignment horizontal="center" vertical="center"/>
    </xf>
    <xf numFmtId="9" fontId="0" fillId="31" borderId="103" xfId="160" applyFont="1" applyFill="1" applyBorder="1" applyAlignment="1">
      <alignment horizontal="center" vertical="center"/>
    </xf>
    <xf numFmtId="0" fontId="0" fillId="7" borderId="0" xfId="0" quotePrefix="1" applyFont="1" applyFill="1" applyBorder="1" applyAlignment="1">
      <alignment horizontal="left" vertical="center" wrapText="1" indent="21"/>
    </xf>
    <xf numFmtId="0" fontId="16" fillId="7" borderId="124" xfId="0" applyFont="1" applyFill="1" applyBorder="1" applyAlignment="1">
      <alignment horizontal="right" vertical="center" wrapText="1"/>
    </xf>
    <xf numFmtId="0" fontId="16" fillId="7" borderId="125" xfId="0" applyFont="1" applyFill="1" applyBorder="1" applyAlignment="1">
      <alignment horizontal="right" vertical="center" wrapText="1"/>
    </xf>
    <xf numFmtId="0" fontId="126" fillId="3" borderId="0" xfId="1" applyFont="1" applyFill="1" applyAlignment="1">
      <alignment horizontal="center" vertical="center"/>
    </xf>
    <xf numFmtId="0" fontId="128" fillId="3" borderId="0" xfId="1" applyFont="1" applyFill="1" applyAlignment="1">
      <alignment horizontal="center" vertical="center"/>
    </xf>
    <xf numFmtId="0" fontId="0" fillId="7" borderId="121" xfId="0" applyFont="1" applyFill="1" applyBorder="1" applyAlignment="1">
      <alignment horizontal="center" vertical="center"/>
    </xf>
    <xf numFmtId="0" fontId="0" fillId="7" borderId="123" xfId="0" applyFont="1" applyFill="1" applyBorder="1" applyAlignment="1">
      <alignment horizontal="center" vertical="center"/>
    </xf>
    <xf numFmtId="0" fontId="0" fillId="7" borderId="122" xfId="0" applyFont="1" applyFill="1" applyBorder="1" applyAlignment="1">
      <alignment horizontal="center" vertical="center"/>
    </xf>
    <xf numFmtId="0" fontId="136" fillId="7" borderId="0" xfId="0" applyFont="1" applyFill="1" applyBorder="1" applyAlignment="1">
      <alignment horizontal="left" vertical="center" wrapText="1"/>
    </xf>
    <xf numFmtId="0" fontId="0" fillId="7" borderId="48" xfId="0" quotePrefix="1" applyFont="1" applyFill="1" applyBorder="1" applyAlignment="1">
      <alignment horizontal="left" vertical="center" wrapText="1" indent="21"/>
    </xf>
    <xf numFmtId="0" fontId="16" fillId="7" borderId="157" xfId="0" applyFont="1" applyFill="1" applyBorder="1" applyAlignment="1">
      <alignment horizontal="left" vertical="center"/>
    </xf>
    <xf numFmtId="0" fontId="16" fillId="7" borderId="0" xfId="0" applyFont="1" applyFill="1" applyBorder="1" applyAlignment="1">
      <alignment horizontal="left" vertical="center"/>
    </xf>
    <xf numFmtId="0" fontId="16" fillId="7" borderId="48" xfId="0" applyFont="1" applyFill="1" applyBorder="1" applyAlignment="1">
      <alignment horizontal="left" vertical="center"/>
    </xf>
    <xf numFmtId="0" fontId="85" fillId="7" borderId="0" xfId="0" quotePrefix="1" applyFont="1" applyFill="1" applyBorder="1" applyAlignment="1">
      <alignment horizontal="left" vertical="center"/>
    </xf>
    <xf numFmtId="0" fontId="0" fillId="7" borderId="0" xfId="0" applyFont="1" applyFill="1" applyBorder="1" applyAlignment="1">
      <alignment horizontal="center" vertical="center"/>
    </xf>
    <xf numFmtId="0" fontId="112" fillId="0" borderId="0" xfId="0" applyFont="1" applyBorder="1" applyAlignment="1">
      <alignment horizontal="left" vertical="center" wrapText="1"/>
    </xf>
    <xf numFmtId="0" fontId="110" fillId="9" borderId="110" xfId="0" applyFont="1" applyFill="1" applyBorder="1" applyAlignment="1">
      <alignment horizontal="left" vertical="center" wrapText="1" indent="1"/>
    </xf>
    <xf numFmtId="0" fontId="110" fillId="9" borderId="111" xfId="0" applyFont="1" applyFill="1" applyBorder="1" applyAlignment="1">
      <alignment horizontal="left" vertical="center" wrapText="1" indent="1"/>
    </xf>
    <xf numFmtId="0" fontId="117" fillId="0" borderId="0" xfId="0" applyFont="1" applyBorder="1" applyAlignment="1">
      <alignment horizontal="left" vertical="top" wrapText="1"/>
    </xf>
    <xf numFmtId="0" fontId="121" fillId="3" borderId="118" xfId="0" applyFont="1" applyFill="1" applyBorder="1" applyAlignment="1">
      <alignment horizontal="center" vertical="center" wrapText="1"/>
    </xf>
    <xf numFmtId="0" fontId="121" fillId="3" borderId="119" xfId="0" applyFont="1" applyFill="1" applyBorder="1" applyAlignment="1">
      <alignment horizontal="center" vertical="center" wrapText="1"/>
    </xf>
    <xf numFmtId="0" fontId="110" fillId="24" borderId="118" xfId="0" applyFont="1" applyFill="1" applyBorder="1" applyAlignment="1">
      <alignment horizontal="left" vertical="center" wrapText="1" indent="1"/>
    </xf>
    <xf numFmtId="0" fontId="110" fillId="24" borderId="119" xfId="0" applyFont="1" applyFill="1" applyBorder="1" applyAlignment="1">
      <alignment horizontal="left" vertical="center" wrapText="1" indent="1"/>
    </xf>
    <xf numFmtId="0" fontId="117" fillId="3" borderId="120" xfId="0" applyFont="1" applyFill="1" applyBorder="1" applyAlignment="1">
      <alignment horizontal="left" vertical="center" wrapText="1" indent="1"/>
    </xf>
    <xf numFmtId="0" fontId="117" fillId="3" borderId="118" xfId="0" applyFont="1" applyFill="1" applyBorder="1" applyAlignment="1">
      <alignment horizontal="left" vertical="center" wrapText="1" indent="1"/>
    </xf>
    <xf numFmtId="0" fontId="117" fillId="3" borderId="119" xfId="0" applyFont="1" applyFill="1" applyBorder="1" applyAlignment="1">
      <alignment horizontal="left" vertical="center" wrapText="1" indent="1"/>
    </xf>
    <xf numFmtId="0" fontId="113" fillId="3" borderId="0" xfId="0" applyFont="1" applyFill="1" applyBorder="1" applyAlignment="1">
      <alignment horizontal="left" vertical="center" wrapText="1"/>
    </xf>
    <xf numFmtId="0" fontId="113" fillId="3" borderId="113" xfId="0" applyFont="1" applyFill="1" applyBorder="1" applyAlignment="1">
      <alignment horizontal="left" vertical="center" wrapText="1"/>
    </xf>
    <xf numFmtId="0" fontId="116" fillId="0" borderId="0" xfId="0" applyFont="1" applyBorder="1" applyAlignment="1">
      <alignment horizontal="left" vertical="center" wrapText="1"/>
    </xf>
    <xf numFmtId="0" fontId="117" fillId="0" borderId="0" xfId="0" applyFont="1" applyBorder="1" applyAlignment="1">
      <alignment horizontal="left" vertical="center" wrapText="1"/>
    </xf>
    <xf numFmtId="0" fontId="104" fillId="3" borderId="0" xfId="0" applyFont="1" applyFill="1" applyBorder="1" applyAlignment="1">
      <alignment horizontal="center" wrapText="1"/>
    </xf>
    <xf numFmtId="0" fontId="103" fillId="0" borderId="0" xfId="0" applyFont="1" applyBorder="1" applyAlignment="1">
      <alignment horizontal="left" vertical="center" wrapText="1" indent="1"/>
    </xf>
    <xf numFmtId="0" fontId="122" fillId="0" borderId="104" xfId="0" applyFont="1" applyBorder="1" applyAlignment="1">
      <alignment horizontal="left" vertical="top" wrapText="1" indent="5"/>
    </xf>
    <xf numFmtId="0" fontId="122" fillId="0" borderId="0" xfId="0" applyFont="1" applyBorder="1" applyAlignment="1">
      <alignment horizontal="left" vertical="top" wrapText="1" indent="5"/>
    </xf>
    <xf numFmtId="0" fontId="0" fillId="6" borderId="0" xfId="0" applyFill="1" applyBorder="1" applyAlignment="1">
      <alignment horizontal="center" vertical="center"/>
    </xf>
    <xf numFmtId="0" fontId="119" fillId="0" borderId="0" xfId="0" applyFont="1" applyFill="1" applyBorder="1" applyAlignment="1">
      <alignment horizontal="left" vertical="center" indent="1"/>
    </xf>
    <xf numFmtId="0" fontId="117" fillId="3" borderId="114" xfId="0" applyFont="1" applyFill="1" applyBorder="1" applyAlignment="1">
      <alignment horizontal="left" vertical="center" wrapText="1" indent="1"/>
    </xf>
    <xf numFmtId="0" fontId="117" fillId="3" borderId="1" xfId="0" applyFont="1" applyFill="1" applyBorder="1" applyAlignment="1">
      <alignment horizontal="left" vertical="center" wrapText="1" indent="1"/>
    </xf>
    <xf numFmtId="0" fontId="117" fillId="3" borderId="115" xfId="0" applyFont="1" applyFill="1" applyBorder="1" applyAlignment="1">
      <alignment horizontal="left" vertical="center" wrapText="1" indent="1"/>
    </xf>
    <xf numFmtId="0" fontId="104" fillId="3" borderId="0" xfId="0" applyFont="1" applyFill="1" applyBorder="1" applyAlignment="1">
      <alignment horizontal="left" vertical="center" wrapText="1"/>
    </xf>
    <xf numFmtId="0" fontId="104" fillId="3" borderId="1" xfId="0" applyFont="1" applyFill="1" applyBorder="1" applyAlignment="1">
      <alignment horizontal="left" vertical="center" wrapText="1"/>
    </xf>
    <xf numFmtId="0" fontId="0" fillId="24" borderId="0" xfId="0" applyFill="1" applyBorder="1" applyAlignment="1">
      <alignment horizontal="center" vertical="center" wrapText="1"/>
    </xf>
    <xf numFmtId="0" fontId="118" fillId="3" borderId="0" xfId="0" applyFont="1" applyFill="1" applyBorder="1" applyAlignment="1">
      <alignment horizontal="center" vertical="top" wrapText="1"/>
    </xf>
    <xf numFmtId="0" fontId="152" fillId="6" borderId="0" xfId="0" applyFont="1" applyFill="1" applyBorder="1" applyAlignment="1">
      <alignment horizontal="center" vertical="center" wrapText="1"/>
    </xf>
    <xf numFmtId="0" fontId="153" fillId="6" borderId="0" xfId="0" applyFont="1" applyFill="1" applyBorder="1" applyAlignment="1">
      <alignment horizontal="center" vertical="center" wrapText="1"/>
    </xf>
    <xf numFmtId="0" fontId="0" fillId="14" borderId="0" xfId="0" applyFill="1" applyBorder="1" applyAlignment="1">
      <alignment horizontal="center" vertical="center"/>
    </xf>
    <xf numFmtId="0" fontId="55" fillId="6" borderId="105" xfId="0" applyFont="1" applyFill="1" applyBorder="1" applyAlignment="1">
      <alignment horizontal="center" vertical="center" wrapText="1"/>
    </xf>
    <xf numFmtId="0" fontId="55" fillId="6" borderId="106" xfId="0" applyFont="1" applyFill="1" applyBorder="1" applyAlignment="1">
      <alignment horizontal="center" vertical="center" wrapText="1"/>
    </xf>
    <xf numFmtId="0" fontId="55" fillId="6" borderId="107" xfId="0" applyFont="1" applyFill="1" applyBorder="1" applyAlignment="1">
      <alignment horizontal="center" vertical="center" wrapText="1"/>
    </xf>
    <xf numFmtId="0" fontId="105" fillId="23" borderId="110" xfId="0" applyFont="1" applyFill="1" applyBorder="1" applyAlignment="1">
      <alignment horizontal="center" vertical="center" wrapText="1"/>
    </xf>
    <xf numFmtId="0" fontId="105" fillId="23" borderId="111" xfId="0" applyFont="1" applyFill="1" applyBorder="1" applyAlignment="1">
      <alignment horizontal="center" vertical="center" wrapText="1"/>
    </xf>
    <xf numFmtId="0" fontId="105" fillId="23" borderId="0" xfId="0" applyFont="1" applyFill="1" applyBorder="1" applyAlignment="1">
      <alignment horizontal="center" vertical="center" wrapText="1"/>
    </xf>
    <xf numFmtId="0" fontId="105" fillId="23" borderId="113" xfId="0" applyFont="1" applyFill="1" applyBorder="1" applyAlignment="1">
      <alignment horizontal="center" vertical="center" wrapText="1"/>
    </xf>
    <xf numFmtId="0" fontId="147" fillId="25" borderId="109" xfId="0" applyFont="1" applyFill="1" applyBorder="1" applyAlignment="1">
      <alignment horizontal="center" vertical="center" wrapText="1"/>
    </xf>
    <xf numFmtId="0" fontId="147" fillId="25" borderId="110" xfId="0" applyFont="1" applyFill="1" applyBorder="1" applyAlignment="1">
      <alignment horizontal="center" vertical="center" wrapText="1"/>
    </xf>
    <xf numFmtId="0" fontId="147" fillId="25" borderId="112" xfId="0" applyFont="1" applyFill="1" applyBorder="1" applyAlignment="1">
      <alignment horizontal="center" vertical="center" wrapText="1"/>
    </xf>
    <xf numFmtId="0" fontId="147" fillId="25" borderId="0" xfId="0" applyFont="1" applyFill="1" applyBorder="1" applyAlignment="1">
      <alignment horizontal="center" vertical="center" wrapText="1"/>
    </xf>
    <xf numFmtId="0" fontId="119" fillId="0" borderId="42" xfId="0" applyFont="1" applyFill="1" applyBorder="1" applyAlignment="1">
      <alignment horizontal="left" vertical="center" indent="1"/>
    </xf>
    <xf numFmtId="0" fontId="156" fillId="0" borderId="0" xfId="0" applyFont="1" applyBorder="1" applyAlignment="1">
      <alignment horizontal="left" vertical="top" wrapText="1"/>
    </xf>
    <xf numFmtId="0" fontId="110" fillId="23" borderId="111" xfId="0" applyFont="1" applyFill="1" applyBorder="1" applyAlignment="1">
      <alignment horizontal="center" vertical="center" wrapText="1"/>
    </xf>
    <xf numFmtId="0" fontId="110" fillId="23" borderId="117" xfId="0" applyFont="1" applyFill="1" applyBorder="1" applyAlignment="1">
      <alignment horizontal="center" vertical="center" wrapText="1"/>
    </xf>
    <xf numFmtId="0" fontId="110" fillId="23" borderId="109" xfId="0" applyFont="1" applyFill="1" applyBorder="1" applyAlignment="1">
      <alignment horizontal="center" vertical="center" wrapText="1"/>
    </xf>
    <xf numFmtId="0" fontId="110" fillId="24" borderId="115" xfId="0" applyFont="1" applyFill="1" applyBorder="1" applyAlignment="1">
      <alignment horizontal="center" vertical="center" wrapText="1"/>
    </xf>
    <xf numFmtId="0" fontId="110" fillId="24" borderId="116" xfId="0" applyFont="1" applyFill="1" applyBorder="1" applyAlignment="1">
      <alignment horizontal="center" vertical="center" wrapText="1"/>
    </xf>
    <xf numFmtId="0" fontId="110" fillId="24" borderId="114" xfId="0" applyFont="1" applyFill="1" applyBorder="1" applyAlignment="1">
      <alignment horizontal="center" vertical="center" wrapText="1"/>
    </xf>
    <xf numFmtId="0" fontId="106" fillId="25" borderId="110" xfId="0" applyFont="1" applyFill="1" applyBorder="1" applyAlignment="1">
      <alignment horizontal="center" vertical="center" wrapText="1"/>
    </xf>
    <xf numFmtId="0" fontId="106" fillId="25" borderId="0" xfId="0" applyFont="1" applyFill="1" applyBorder="1" applyAlignment="1">
      <alignment horizontal="center" vertical="center" wrapText="1"/>
    </xf>
    <xf numFmtId="0" fontId="114" fillId="24" borderId="109" xfId="0" applyFont="1" applyFill="1" applyBorder="1" applyAlignment="1">
      <alignment horizontal="left" vertical="center" wrapText="1" indent="1"/>
    </xf>
    <xf numFmtId="0" fontId="114" fillId="24" borderId="110" xfId="0" applyFont="1" applyFill="1" applyBorder="1" applyAlignment="1">
      <alignment horizontal="left" vertical="center" wrapText="1" indent="1"/>
    </xf>
    <xf numFmtId="0" fontId="114" fillId="24" borderId="112" xfId="0" applyFont="1" applyFill="1" applyBorder="1" applyAlignment="1">
      <alignment horizontal="left" vertical="center" wrapText="1" indent="1"/>
    </xf>
    <xf numFmtId="0" fontId="114" fillId="24" borderId="0" xfId="0" applyFont="1" applyFill="1" applyBorder="1" applyAlignment="1">
      <alignment horizontal="left" vertical="center" wrapText="1" indent="1"/>
    </xf>
    <xf numFmtId="0" fontId="109" fillId="24" borderId="110" xfId="0" applyFont="1" applyFill="1" applyBorder="1" applyAlignment="1">
      <alignment horizontal="left" vertical="center" wrapText="1" indent="1"/>
    </xf>
    <xf numFmtId="0" fontId="109" fillId="24" borderId="111" xfId="0" applyFont="1" applyFill="1" applyBorder="1" applyAlignment="1">
      <alignment horizontal="left" vertical="center" wrapText="1" indent="1"/>
    </xf>
    <xf numFmtId="0" fontId="109" fillId="24" borderId="0" xfId="0" applyFont="1" applyFill="1" applyBorder="1" applyAlignment="1">
      <alignment horizontal="left" vertical="center" wrapText="1" indent="1"/>
    </xf>
    <xf numFmtId="0" fontId="109" fillId="24" borderId="113" xfId="0" applyFont="1" applyFill="1" applyBorder="1" applyAlignment="1">
      <alignment horizontal="left" vertical="center" wrapText="1" indent="1"/>
    </xf>
    <xf numFmtId="0" fontId="110" fillId="26" borderId="109" xfId="0" applyFont="1" applyFill="1" applyBorder="1" applyAlignment="1">
      <alignment horizontal="left" vertical="center" wrapText="1" indent="1"/>
    </xf>
    <xf numFmtId="0" fontId="110" fillId="26" borderId="110" xfId="0" applyFont="1" applyFill="1" applyBorder="1" applyAlignment="1">
      <alignment horizontal="left" vertical="center" wrapText="1" indent="1"/>
    </xf>
    <xf numFmtId="165" fontId="115" fillId="27" borderId="120" xfId="0" applyNumberFormat="1" applyFont="1" applyFill="1" applyBorder="1" applyAlignment="1">
      <alignment horizontal="right" vertical="center" wrapText="1"/>
    </xf>
    <xf numFmtId="165" fontId="115" fillId="27" borderId="118" xfId="0" applyNumberFormat="1" applyFont="1" applyFill="1" applyBorder="1" applyAlignment="1">
      <alignment horizontal="right" vertical="center" wrapText="1"/>
    </xf>
    <xf numFmtId="0" fontId="115" fillId="27" borderId="1" xfId="0" applyFont="1" applyFill="1" applyBorder="1" applyAlignment="1">
      <alignment horizontal="center" vertical="center" wrapText="1"/>
    </xf>
    <xf numFmtId="3" fontId="115" fillId="27" borderId="114" xfId="0" applyNumberFormat="1" applyFont="1" applyFill="1" applyBorder="1" applyAlignment="1">
      <alignment horizontal="right" vertical="center" wrapText="1"/>
    </xf>
    <xf numFmtId="3" fontId="115" fillId="27" borderId="1" xfId="0" applyNumberFormat="1" applyFont="1" applyFill="1" applyBorder="1" applyAlignment="1">
      <alignment horizontal="right" vertical="center" wrapText="1"/>
    </xf>
    <xf numFmtId="0" fontId="109" fillId="26" borderId="110" xfId="0" applyFont="1" applyFill="1" applyBorder="1" applyAlignment="1">
      <alignment horizontal="left" vertical="center" wrapText="1" indent="1"/>
    </xf>
    <xf numFmtId="0" fontId="109" fillId="26" borderId="111" xfId="0" applyFont="1" applyFill="1" applyBorder="1" applyAlignment="1">
      <alignment horizontal="left" vertical="center" wrapText="1" indent="1"/>
    </xf>
    <xf numFmtId="0" fontId="117" fillId="3" borderId="0" xfId="0" applyFont="1" applyFill="1" applyBorder="1" applyAlignment="1">
      <alignment horizontal="left" vertical="center" wrapText="1" indent="1"/>
    </xf>
    <xf numFmtId="0" fontId="110" fillId="24" borderId="0" xfId="0" applyFont="1" applyFill="1" applyBorder="1" applyAlignment="1">
      <alignment horizontal="right" vertical="center" wrapText="1"/>
    </xf>
    <xf numFmtId="0" fontId="114" fillId="24" borderId="0" xfId="0" applyFont="1" applyFill="1" applyBorder="1" applyAlignment="1">
      <alignment horizontal="left" vertical="center" wrapText="1"/>
    </xf>
    <xf numFmtId="0" fontId="115" fillId="27" borderId="0" xfId="0" applyFont="1" applyFill="1" applyBorder="1" applyAlignment="1">
      <alignment horizontal="right" vertical="center" wrapText="1"/>
    </xf>
    <xf numFmtId="0" fontId="117" fillId="27" borderId="0" xfId="0" applyFont="1" applyFill="1" applyBorder="1" applyAlignment="1">
      <alignment horizontal="left" vertical="center" wrapText="1"/>
    </xf>
    <xf numFmtId="0" fontId="117" fillId="3" borderId="0" xfId="0" applyNumberFormat="1" applyFont="1" applyFill="1" applyBorder="1" applyAlignment="1">
      <alignment horizontal="left" vertical="center" wrapText="1"/>
    </xf>
    <xf numFmtId="0" fontId="115" fillId="3" borderId="0" xfId="0" applyFont="1" applyFill="1" applyBorder="1" applyAlignment="1">
      <alignment horizontal="right" vertical="center" wrapText="1" indent="1"/>
    </xf>
    <xf numFmtId="0" fontId="121" fillId="3" borderId="1" xfId="0" applyFont="1" applyFill="1" applyBorder="1" applyAlignment="1">
      <alignment horizontal="center" vertical="center" wrapText="1"/>
    </xf>
    <xf numFmtId="0" fontId="121" fillId="3" borderId="115" xfId="0" applyFont="1" applyFill="1" applyBorder="1" applyAlignment="1">
      <alignment horizontal="center" vertical="center" wrapText="1"/>
    </xf>
    <xf numFmtId="0" fontId="120" fillId="3" borderId="127" xfId="0" applyFont="1" applyFill="1" applyBorder="1" applyAlignment="1">
      <alignment horizontal="center" vertical="center" wrapText="1"/>
    </xf>
    <xf numFmtId="0" fontId="120" fillId="3" borderId="128" xfId="0" applyFont="1" applyFill="1" applyBorder="1" applyAlignment="1">
      <alignment horizontal="center" vertical="center" wrapText="1"/>
    </xf>
    <xf numFmtId="0" fontId="110" fillId="24" borderId="133" xfId="0" applyFont="1" applyFill="1" applyBorder="1" applyAlignment="1">
      <alignment horizontal="center" vertical="center" wrapText="1"/>
    </xf>
    <xf numFmtId="0" fontId="110" fillId="24" borderId="134" xfId="0" applyFont="1" applyFill="1" applyBorder="1" applyAlignment="1">
      <alignment horizontal="center" vertical="center" wrapText="1"/>
    </xf>
    <xf numFmtId="0" fontId="110" fillId="24" borderId="135" xfId="0" applyFont="1" applyFill="1" applyBorder="1" applyAlignment="1">
      <alignment horizontal="center" vertical="center" wrapText="1"/>
    </xf>
    <xf numFmtId="3" fontId="115" fillId="27" borderId="120" xfId="0" applyNumberFormat="1" applyFont="1" applyFill="1" applyBorder="1" applyAlignment="1">
      <alignment horizontal="right" vertical="center" wrapText="1"/>
    </xf>
    <xf numFmtId="3" fontId="115" fillId="27" borderId="118" xfId="0" applyNumberFormat="1" applyFont="1" applyFill="1" applyBorder="1" applyAlignment="1">
      <alignment horizontal="right" vertical="center" wrapText="1"/>
    </xf>
    <xf numFmtId="4" fontId="110" fillId="9" borderId="0" xfId="0" applyNumberFormat="1" applyFont="1" applyFill="1" applyBorder="1" applyAlignment="1">
      <alignment horizontal="center" vertical="center" wrapText="1"/>
    </xf>
    <xf numFmtId="3" fontId="110" fillId="24" borderId="120" xfId="0" applyNumberFormat="1" applyFont="1" applyFill="1" applyBorder="1" applyAlignment="1">
      <alignment horizontal="right" vertical="center" wrapText="1"/>
    </xf>
    <xf numFmtId="3" fontId="110" fillId="24" borderId="118" xfId="0" applyNumberFormat="1" applyFont="1" applyFill="1" applyBorder="1" applyAlignment="1">
      <alignment horizontal="right" vertical="center" wrapText="1"/>
    </xf>
    <xf numFmtId="0" fontId="110" fillId="24" borderId="118" xfId="0" applyFont="1" applyFill="1" applyBorder="1" applyAlignment="1">
      <alignment horizontal="center" vertical="center" wrapText="1"/>
    </xf>
    <xf numFmtId="4" fontId="130" fillId="3" borderId="129" xfId="0" applyNumberFormat="1" applyFont="1" applyFill="1" applyBorder="1" applyAlignment="1">
      <alignment horizontal="center" vertical="center" wrapText="1"/>
    </xf>
    <xf numFmtId="0" fontId="130" fillId="3" borderId="130" xfId="0" applyFont="1" applyFill="1" applyBorder="1" applyAlignment="1">
      <alignment horizontal="center" vertical="center" wrapText="1"/>
    </xf>
    <xf numFmtId="0" fontId="130" fillId="3" borderId="131" xfId="0" applyFont="1" applyFill="1" applyBorder="1" applyAlignment="1">
      <alignment horizontal="center" vertical="center" wrapText="1"/>
    </xf>
    <xf numFmtId="0" fontId="133" fillId="3" borderId="0" xfId="0" applyFont="1" applyFill="1" applyBorder="1" applyAlignment="1">
      <alignment horizontal="left" vertical="center" wrapText="1"/>
    </xf>
    <xf numFmtId="0" fontId="103" fillId="3" borderId="0" xfId="0" applyFont="1" applyFill="1" applyBorder="1" applyAlignment="1">
      <alignment horizontal="left" vertical="center" wrapText="1"/>
    </xf>
    <xf numFmtId="0" fontId="121" fillId="3" borderId="0" xfId="0" applyFont="1" applyFill="1" applyBorder="1" applyAlignment="1">
      <alignment horizontal="left" vertical="center" wrapText="1"/>
    </xf>
    <xf numFmtId="0" fontId="121" fillId="3" borderId="132" xfId="0" applyFont="1" applyFill="1" applyBorder="1" applyAlignment="1">
      <alignment horizontal="left" vertical="center" wrapText="1"/>
    </xf>
    <xf numFmtId="0" fontId="115" fillId="3" borderId="0" xfId="0" applyFont="1" applyFill="1" applyBorder="1" applyAlignment="1">
      <alignment horizontal="left" vertical="center" wrapText="1"/>
    </xf>
    <xf numFmtId="0" fontId="115" fillId="3" borderId="128" xfId="0" applyFont="1" applyFill="1" applyBorder="1" applyAlignment="1">
      <alignment horizontal="center" vertical="center" wrapText="1"/>
    </xf>
    <xf numFmtId="0" fontId="115" fillId="3" borderId="127" xfId="0" applyFont="1" applyFill="1" applyBorder="1" applyAlignment="1">
      <alignment horizontal="center" vertical="center" wrapText="1"/>
    </xf>
    <xf numFmtId="0" fontId="138" fillId="3" borderId="127" xfId="0" applyFont="1" applyFill="1" applyBorder="1" applyAlignment="1">
      <alignment horizontal="center" vertical="center" wrapText="1"/>
    </xf>
    <xf numFmtId="0" fontId="120" fillId="3" borderId="0" xfId="0" quotePrefix="1" applyFont="1" applyFill="1" applyBorder="1" applyAlignment="1">
      <alignment horizontal="right" vertical="center" wrapText="1"/>
    </xf>
    <xf numFmtId="0" fontId="140" fillId="3" borderId="0" xfId="0" applyFont="1" applyFill="1" applyAlignment="1">
      <alignment horizontal="center" vertical="center"/>
    </xf>
    <xf numFmtId="0" fontId="139" fillId="3" borderId="0" xfId="1" applyFont="1" applyFill="1" applyAlignment="1">
      <alignment horizontal="center" vertical="center"/>
    </xf>
    <xf numFmtId="0" fontId="115" fillId="26" borderId="1" xfId="0" applyFont="1" applyFill="1" applyBorder="1" applyAlignment="1">
      <alignment horizontal="center" vertical="center" wrapText="1"/>
    </xf>
    <xf numFmtId="0" fontId="110" fillId="26" borderId="118" xfId="0" applyFont="1" applyFill="1" applyBorder="1" applyAlignment="1">
      <alignment horizontal="left" vertical="center" wrapText="1" indent="1"/>
    </xf>
    <xf numFmtId="0" fontId="110" fillId="26" borderId="119" xfId="0" applyFont="1" applyFill="1" applyBorder="1" applyAlignment="1">
      <alignment horizontal="left" vertical="center" wrapText="1" indent="1"/>
    </xf>
    <xf numFmtId="3" fontId="110" fillId="26" borderId="120" xfId="0" applyNumberFormat="1" applyFont="1" applyFill="1" applyBorder="1" applyAlignment="1">
      <alignment horizontal="right" vertical="center" wrapText="1"/>
    </xf>
    <xf numFmtId="3" fontId="110" fillId="26" borderId="118" xfId="0" applyNumberFormat="1" applyFont="1" applyFill="1" applyBorder="1" applyAlignment="1">
      <alignment horizontal="right" vertical="center" wrapText="1"/>
    </xf>
    <xf numFmtId="0" fontId="129" fillId="3" borderId="0" xfId="0" applyFont="1" applyFill="1" applyAlignment="1">
      <alignment horizontal="center" vertical="center" textRotation="90" wrapText="1"/>
    </xf>
    <xf numFmtId="0" fontId="129" fillId="3" borderId="1" xfId="0" applyFont="1" applyFill="1" applyBorder="1" applyAlignment="1">
      <alignment horizontal="center" vertical="center" textRotation="90" wrapText="1"/>
    </xf>
    <xf numFmtId="0" fontId="114" fillId="26" borderId="110" xfId="0" applyFont="1" applyFill="1" applyBorder="1" applyAlignment="1">
      <alignment horizontal="left" vertical="center" wrapText="1"/>
    </xf>
    <xf numFmtId="0" fontId="110" fillId="26" borderId="110" xfId="0" applyFont="1" applyFill="1" applyBorder="1" applyAlignment="1">
      <alignment horizontal="center" vertical="center" wrapText="1"/>
    </xf>
  </cellXfs>
  <cellStyles count="183">
    <cellStyle name="Lien hypertexte" xfId="1" builtinId="8"/>
    <cellStyle name="Lien hypertexte visité" xfId="2" builtinId="9" hidden="1"/>
    <cellStyle name="Lien hypertexte visité" xfId="3" builtinId="9" hidden="1"/>
    <cellStyle name="Lien hypertexte visité" xfId="4" builtinId="9" hidden="1"/>
    <cellStyle name="Lien hypertexte visité" xfId="5" builtinId="9" hidden="1"/>
    <cellStyle name="Lien hypertexte visité" xfId="6" builtinId="9" hidden="1"/>
    <cellStyle name="Lien hypertexte visité" xfId="7" builtinId="9" hidden="1"/>
    <cellStyle name="Lien hypertexte visité" xfId="8" builtinId="9" hidden="1"/>
    <cellStyle name="Lien hypertexte visité" xfId="9" builtinId="9" hidden="1"/>
    <cellStyle name="Lien hypertexte visité" xfId="10" builtinId="9" hidden="1"/>
    <cellStyle name="Lien hypertexte visité" xfId="12" builtinId="9" hidden="1"/>
    <cellStyle name="Lien hypertexte visité" xfId="13" builtinId="9" hidden="1"/>
    <cellStyle name="Lien hypertexte visité" xfId="14" builtinId="9" hidden="1"/>
    <cellStyle name="Lien hypertexte visité" xfId="15" builtinId="9" hidden="1"/>
    <cellStyle name="Lien hypertexte visité" xfId="16" builtinId="9" hidden="1"/>
    <cellStyle name="Lien hypertexte visité" xfId="17" builtinId="9" hidden="1"/>
    <cellStyle name="Lien hypertexte visité" xfId="18" builtinId="9" hidden="1"/>
    <cellStyle name="Lien hypertexte visité" xfId="19" builtinId="9" hidden="1"/>
    <cellStyle name="Lien hypertexte visité" xfId="20" builtinId="9" hidden="1"/>
    <cellStyle name="Lien hypertexte visité" xfId="21" builtinId="9" hidden="1"/>
    <cellStyle name="Lien hypertexte visité" xfId="22" builtinId="9" hidden="1"/>
    <cellStyle name="Lien hypertexte visité" xfId="23" builtinId="9" hidden="1"/>
    <cellStyle name="Lien hypertexte visité" xfId="24" builtinId="9" hidden="1"/>
    <cellStyle name="Lien hypertexte visité" xfId="25" builtinId="9" hidden="1"/>
    <cellStyle name="Lien hypertexte visité" xfId="26" builtinId="9" hidden="1"/>
    <cellStyle name="Lien hypertexte visité" xfId="27" builtinId="9" hidden="1"/>
    <cellStyle name="Lien hypertexte visité" xfId="28" builtinId="9" hidden="1"/>
    <cellStyle name="Lien hypertexte visité" xfId="29" builtinId="9" hidden="1"/>
    <cellStyle name="Lien hypertexte visité" xfId="30" builtinId="9" hidden="1"/>
    <cellStyle name="Lien hypertexte visité" xfId="31" builtinId="9" hidden="1"/>
    <cellStyle name="Lien hypertexte visité" xfId="32" builtinId="9" hidden="1"/>
    <cellStyle name="Lien hypertexte visité" xfId="33" builtinId="9" hidden="1"/>
    <cellStyle name="Lien hypertexte visité" xfId="34" builtinId="9" hidden="1"/>
    <cellStyle name="Lien hypertexte visité" xfId="35" builtinId="9" hidden="1"/>
    <cellStyle name="Lien hypertexte visité" xfId="36" builtinId="9" hidden="1"/>
    <cellStyle name="Lien hypertexte visité" xfId="37" builtinId="9" hidden="1"/>
    <cellStyle name="Lien hypertexte visité" xfId="38" builtinId="9" hidden="1"/>
    <cellStyle name="Lien hypertexte visité" xfId="39" builtinId="9" hidden="1"/>
    <cellStyle name="Lien hypertexte visité" xfId="40" builtinId="9" hidden="1"/>
    <cellStyle name="Lien hypertexte visité" xfId="41" builtinId="9" hidden="1"/>
    <cellStyle name="Lien hypertexte visité" xfId="42" builtinId="9" hidden="1"/>
    <cellStyle name="Lien hypertexte visité" xfId="43" builtinId="9" hidden="1"/>
    <cellStyle name="Lien hypertexte visité" xfId="44" builtinId="9" hidden="1"/>
    <cellStyle name="Lien hypertexte visité" xfId="45" builtinId="9" hidden="1"/>
    <cellStyle name="Lien hypertexte visité" xfId="46" builtinId="9" hidden="1"/>
    <cellStyle name="Lien hypertexte visité" xfId="47" builtinId="9" hidden="1"/>
    <cellStyle name="Lien hypertexte visité" xfId="48" builtinId="9" hidden="1"/>
    <cellStyle name="Lien hypertexte visité" xfId="49" builtinId="9" hidden="1"/>
    <cellStyle name="Lien hypertexte visité" xfId="50" builtinId="9" hidden="1"/>
    <cellStyle name="Lien hypertexte visité" xfId="51" builtinId="9" hidden="1"/>
    <cellStyle name="Lien hypertexte visité" xfId="52" builtinId="9" hidden="1"/>
    <cellStyle name="Lien hypertexte visité" xfId="53" builtinId="9" hidden="1"/>
    <cellStyle name="Lien hypertexte visité" xfId="54" builtinId="9" hidden="1"/>
    <cellStyle name="Lien hypertexte visité" xfId="55" builtinId="9" hidden="1"/>
    <cellStyle name="Lien hypertexte visité" xfId="56" builtinId="9" hidden="1"/>
    <cellStyle name="Lien hypertexte visité" xfId="57" builtinId="9" hidden="1"/>
    <cellStyle name="Lien hypertexte visité" xfId="58" builtinId="9" hidden="1"/>
    <cellStyle name="Lien hypertexte visité" xfId="59" builtinId="9" hidden="1"/>
    <cellStyle name="Lien hypertexte visité" xfId="60" builtinId="9" hidden="1"/>
    <cellStyle name="Lien hypertexte visité" xfId="61" builtinId="9" hidden="1"/>
    <cellStyle name="Lien hypertexte visité" xfId="62" builtinId="9" hidden="1"/>
    <cellStyle name="Lien hypertexte visité" xfId="63" builtinId="9" hidden="1"/>
    <cellStyle name="Lien hypertexte visité" xfId="64" builtinId="9" hidden="1"/>
    <cellStyle name="Lien hypertexte visité" xfId="65" builtinId="9" hidden="1"/>
    <cellStyle name="Lien hypertexte visité" xfId="66"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Lien hypertexte visité" xfId="106" builtinId="9" hidden="1"/>
    <cellStyle name="Lien hypertexte visité" xfId="107" builtinId="9" hidden="1"/>
    <cellStyle name="Lien hypertexte visité" xfId="108" builtinId="9" hidden="1"/>
    <cellStyle name="Lien hypertexte visité" xfId="109" builtinId="9" hidden="1"/>
    <cellStyle name="Lien hypertexte visité" xfId="110" builtinId="9" hidden="1"/>
    <cellStyle name="Lien hypertexte visité" xfId="111" builtinId="9" hidden="1"/>
    <cellStyle name="Lien hypertexte visité" xfId="112" builtinId="9" hidden="1"/>
    <cellStyle name="Lien hypertexte visité" xfId="113" builtinId="9" hidden="1"/>
    <cellStyle name="Lien hypertexte visité" xfId="114" builtinId="9" hidden="1"/>
    <cellStyle name="Lien hypertexte visité" xfId="115" builtinId="9" hidden="1"/>
    <cellStyle name="Lien hypertexte visité" xfId="116" builtinId="9" hidden="1"/>
    <cellStyle name="Lien hypertexte visité" xfId="117" builtinId="9" hidden="1"/>
    <cellStyle name="Lien hypertexte visité" xfId="118" builtinId="9" hidden="1"/>
    <cellStyle name="Lien hypertexte visité" xfId="119" builtinId="9" hidden="1"/>
    <cellStyle name="Lien hypertexte visité" xfId="120" builtinId="9" hidden="1"/>
    <cellStyle name="Lien hypertexte visité" xfId="121" builtinId="9" hidden="1"/>
    <cellStyle name="Lien hypertexte visité" xfId="122" builtinId="9" hidden="1"/>
    <cellStyle name="Lien hypertexte visité" xfId="123" builtinId="9" hidden="1"/>
    <cellStyle name="Lien hypertexte visité" xfId="124" builtinId="9" hidden="1"/>
    <cellStyle name="Lien hypertexte visité" xfId="125" builtinId="9" hidden="1"/>
    <cellStyle name="Lien hypertexte visité" xfId="126" builtinId="9" hidden="1"/>
    <cellStyle name="Lien hypertexte visité" xfId="127" builtinId="9" hidden="1"/>
    <cellStyle name="Lien hypertexte visité" xfId="128" builtinId="9" hidden="1"/>
    <cellStyle name="Lien hypertexte visité" xfId="129" builtinId="9" hidden="1"/>
    <cellStyle name="Lien hypertexte visité" xfId="130" builtinId="9" hidden="1"/>
    <cellStyle name="Lien hypertexte visité" xfId="131" builtinId="9" hidden="1"/>
    <cellStyle name="Lien hypertexte visité" xfId="132" builtinId="9" hidden="1"/>
    <cellStyle name="Lien hypertexte visité" xfId="133" builtinId="9" hidden="1"/>
    <cellStyle name="Lien hypertexte visité" xfId="134" builtinId="9" hidden="1"/>
    <cellStyle name="Lien hypertexte visité" xfId="135" builtinId="9" hidden="1"/>
    <cellStyle name="Lien hypertexte visité" xfId="136" builtinId="9" hidden="1"/>
    <cellStyle name="Lien hypertexte visité" xfId="137" builtinId="9" hidden="1"/>
    <cellStyle name="Lien hypertexte visité" xfId="138" builtinId="9" hidden="1"/>
    <cellStyle name="Lien hypertexte visité" xfId="139" builtinId="9" hidden="1"/>
    <cellStyle name="Lien hypertexte visité" xfId="140" builtinId="9" hidden="1"/>
    <cellStyle name="Lien hypertexte visité" xfId="141" builtinId="9" hidden="1"/>
    <cellStyle name="Lien hypertexte visité" xfId="142" builtinId="9" hidden="1"/>
    <cellStyle name="Lien hypertexte visité" xfId="143" builtinId="9" hidden="1"/>
    <cellStyle name="Lien hypertexte visité" xfId="144" builtinId="9" hidden="1"/>
    <cellStyle name="Lien hypertexte visité" xfId="145" builtinId="9" hidden="1"/>
    <cellStyle name="Lien hypertexte visité" xfId="146" builtinId="9" hidden="1"/>
    <cellStyle name="Lien hypertexte visité" xfId="147" builtinId="9" hidden="1"/>
    <cellStyle name="Lien hypertexte visité" xfId="148" builtinId="9" hidden="1"/>
    <cellStyle name="Lien hypertexte visité" xfId="149" builtinId="9" hidden="1"/>
    <cellStyle name="Lien hypertexte visité" xfId="150" builtinId="9" hidden="1"/>
    <cellStyle name="Lien hypertexte visité" xfId="151" builtinId="9" hidden="1"/>
    <cellStyle name="Lien hypertexte visité" xfId="152" builtinId="9" hidden="1"/>
    <cellStyle name="Lien hypertexte visité" xfId="153" builtinId="9" hidden="1"/>
    <cellStyle name="Lien hypertexte visité" xfId="154" builtinId="9" hidden="1"/>
    <cellStyle name="Lien hypertexte visité" xfId="155" builtinId="9" hidden="1"/>
    <cellStyle name="Lien hypertexte visité" xfId="156" builtinId="9" hidden="1"/>
    <cellStyle name="Lien hypertexte visité" xfId="157" builtinId="9" hidden="1"/>
    <cellStyle name="Lien hypertexte visité" xfId="158" builtinId="9" hidden="1"/>
    <cellStyle name="Lien hypertexte visité" xfId="159" builtinId="9" hidden="1"/>
    <cellStyle name="Lien hypertexte visité" xfId="161" builtinId="9" hidden="1"/>
    <cellStyle name="Lien hypertexte visité" xfId="162" builtinId="9" hidden="1"/>
    <cellStyle name="Lien hypertexte visité" xfId="163" builtinId="9" hidden="1"/>
    <cellStyle name="Lien hypertexte visité" xfId="164" builtinId="9" hidden="1"/>
    <cellStyle name="Lien hypertexte visité" xfId="165" builtinId="9" hidden="1"/>
    <cellStyle name="Lien hypertexte visité" xfId="166" builtinId="9" hidden="1"/>
    <cellStyle name="Lien hypertexte visité" xfId="167" builtinId="9" hidden="1"/>
    <cellStyle name="Lien hypertexte visité" xfId="168" builtinId="9" hidden="1"/>
    <cellStyle name="Lien hypertexte visité" xfId="169" builtinId="9" hidden="1"/>
    <cellStyle name="Lien hypertexte visité" xfId="170" builtinId="9" hidden="1"/>
    <cellStyle name="Lien hypertexte visité" xfId="171" builtinId="9" hidden="1"/>
    <cellStyle name="Lien hypertexte visité" xfId="172" builtinId="9" hidden="1"/>
    <cellStyle name="Lien hypertexte visité" xfId="173" builtinId="9" hidden="1"/>
    <cellStyle name="Lien hypertexte visité" xfId="174" builtinId="9" hidden="1"/>
    <cellStyle name="Lien hypertexte visité" xfId="175" builtinId="9" hidden="1"/>
    <cellStyle name="Lien hypertexte visité" xfId="176" builtinId="9" hidden="1"/>
    <cellStyle name="Lien hypertexte visité" xfId="177" builtinId="9" hidden="1"/>
    <cellStyle name="Lien hypertexte visité" xfId="178" builtinId="9" hidden="1"/>
    <cellStyle name="Lien hypertexte visité" xfId="179" builtinId="9" hidden="1"/>
    <cellStyle name="Lien hypertexte visité" xfId="180" builtinId="9" hidden="1"/>
    <cellStyle name="Lien hypertexte visité" xfId="181" builtinId="9" hidden="1"/>
    <cellStyle name="Milliers" xfId="182" builtinId="3"/>
    <cellStyle name="Normal" xfId="0" builtinId="0"/>
    <cellStyle name="Normal 2" xfId="11"/>
    <cellStyle name="Normal 2 2" xfId="75"/>
    <cellStyle name="Pourcentage" xfId="160" builtinId="5"/>
    <cellStyle name="Pourcentage 2" xfId="76"/>
  </cellStyles>
  <dxfs count="0"/>
  <tableStyles count="0" defaultTableStyle="TableStyleMedium2" defaultPivotStyle="PivotStyleLight16"/>
  <colors>
    <mruColors>
      <color rgb="FF3382B9"/>
      <color rgb="FF7F64A1"/>
      <color rgb="FFDDEBF7"/>
      <color rgb="FF305496"/>
      <color rgb="FFF2B600"/>
      <color rgb="FFA281CD"/>
      <color rgb="FF5DB094"/>
      <color rgb="FF607FA6"/>
      <color rgb="FF5BB36D"/>
      <color rgb="FF5EA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1979034057868499E-2"/>
          <c:y val="0.13155445456958301"/>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44444444444444E-2"/>
          <c:y val="3.7453703703703697E-2"/>
          <c:w val="0.86944444444444402"/>
          <c:h val="0.90236111111111095"/>
        </c:manualLayout>
      </c:layout>
      <c:barChart>
        <c:barDir val="col"/>
        <c:grouping val="clustered"/>
        <c:varyColors val="0"/>
        <c:ser>
          <c:idx val="0"/>
          <c:order val="0"/>
          <c:tx>
            <c:strRef>
              <c:f>ARBRE!$A$170</c:f>
              <c:strCache>
                <c:ptCount val="1"/>
                <c:pt idx="0">
                  <c:v>tCO2e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ARBRE!$A$171:$A$182</c:f>
              <c:numCache>
                <c:formatCode>General</c:formatCode>
                <c:ptCount val="12"/>
                <c:pt idx="0">
                  <c:v>-4</c:v>
                </c:pt>
                <c:pt idx="1">
                  <c:v>-1</c:v>
                </c:pt>
                <c:pt idx="2">
                  <c:v>-16</c:v>
                </c:pt>
                <c:pt idx="3">
                  <c:v>-1</c:v>
                </c:pt>
                <c:pt idx="4">
                  <c:v>-6</c:v>
                </c:pt>
                <c:pt idx="5">
                  <c:v>-6</c:v>
                </c:pt>
                <c:pt idx="6">
                  <c:v>-1</c:v>
                </c:pt>
                <c:pt idx="7">
                  <c:v>-0.5</c:v>
                </c:pt>
                <c:pt idx="8">
                  <c:v>-39</c:v>
                </c:pt>
                <c:pt idx="9">
                  <c:v>-23</c:v>
                </c:pt>
                <c:pt idx="10">
                  <c:v>-1</c:v>
                </c:pt>
                <c:pt idx="11">
                  <c:v>-1.5</c:v>
                </c:pt>
              </c:numCache>
            </c:numRef>
          </c:val>
          <c:extLst>
            <c:ext xmlns:c16="http://schemas.microsoft.com/office/drawing/2014/chart" uri="{C3380CC4-5D6E-409C-BE32-E72D297353CC}">
              <c16:uniqueId val="{00000000-E5C2-4D89-989C-F23C5E4F229D}"/>
            </c:ext>
          </c:extLst>
        </c:ser>
        <c:dLbls>
          <c:showLegendKey val="0"/>
          <c:showVal val="0"/>
          <c:showCatName val="0"/>
          <c:showSerName val="0"/>
          <c:showPercent val="0"/>
          <c:showBubbleSize val="0"/>
        </c:dLbls>
        <c:gapWidth val="25"/>
        <c:overlap val="-27"/>
        <c:axId val="280863880"/>
        <c:axId val="280864272"/>
      </c:barChart>
      <c:catAx>
        <c:axId val="280863880"/>
        <c:scaling>
          <c:orientation val="minMax"/>
        </c:scaling>
        <c:delete val="1"/>
        <c:axPos val="t"/>
        <c:numFmt formatCode="General" sourceLinked="1"/>
        <c:majorTickMark val="none"/>
        <c:minorTickMark val="none"/>
        <c:tickLblPos val="nextTo"/>
        <c:crossAx val="280864272"/>
        <c:crosses val="autoZero"/>
        <c:auto val="1"/>
        <c:lblAlgn val="ctr"/>
        <c:lblOffset val="100"/>
        <c:noMultiLvlLbl val="0"/>
      </c:catAx>
      <c:valAx>
        <c:axId val="280864272"/>
        <c:scaling>
          <c:orientation val="maxMin"/>
        </c:scaling>
        <c:delete val="1"/>
        <c:axPos val="l"/>
        <c:numFmt formatCode="General" sourceLinked="1"/>
        <c:majorTickMark val="none"/>
        <c:minorTickMark val="none"/>
        <c:tickLblPos val="nextTo"/>
        <c:crossAx val="2808638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1979034057868499E-2"/>
          <c:y val="0.13155445456958301"/>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6440504817137299E-2"/>
          <c:y val="3.7453773334513003E-2"/>
          <c:w val="0.83950429848963504"/>
          <c:h val="0.90236111111111095"/>
        </c:manualLayout>
      </c:layout>
      <c:barChart>
        <c:barDir val="col"/>
        <c:grouping val="clustered"/>
        <c:varyColors val="0"/>
        <c:ser>
          <c:idx val="0"/>
          <c:order val="0"/>
          <c:tx>
            <c:strRef>
              <c:f>ARBRE!$A$170</c:f>
              <c:strCache>
                <c:ptCount val="1"/>
                <c:pt idx="0">
                  <c:v>tCO2e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ARBRE!$A$185:$A$196</c:f>
              <c:numCache>
                <c:formatCode>0%</c:formatCode>
                <c:ptCount val="12"/>
                <c:pt idx="0">
                  <c:v>0.36</c:v>
                </c:pt>
                <c:pt idx="1">
                  <c:v>0.23</c:v>
                </c:pt>
                <c:pt idx="2">
                  <c:v>0.19</c:v>
                </c:pt>
                <c:pt idx="3" formatCode="0.0%">
                  <c:v>7.4999999999999997E-2</c:v>
                </c:pt>
                <c:pt idx="4" formatCode="0.0%">
                  <c:v>7.4999999999999997E-2</c:v>
                </c:pt>
                <c:pt idx="5">
                  <c:v>0.05</c:v>
                </c:pt>
                <c:pt idx="6" formatCode="0.0%">
                  <c:v>2.5000000000000001E-2</c:v>
                </c:pt>
                <c:pt idx="7">
                  <c:v>0.02</c:v>
                </c:pt>
                <c:pt idx="8">
                  <c:v>0.01</c:v>
                </c:pt>
                <c:pt idx="9">
                  <c:v>0.01</c:v>
                </c:pt>
                <c:pt idx="10">
                  <c:v>0.01</c:v>
                </c:pt>
                <c:pt idx="11">
                  <c:v>0.01</c:v>
                </c:pt>
              </c:numCache>
            </c:numRef>
          </c:val>
          <c:extLst>
            <c:ext xmlns:c16="http://schemas.microsoft.com/office/drawing/2014/chart" uri="{C3380CC4-5D6E-409C-BE32-E72D297353CC}">
              <c16:uniqueId val="{00000000-F57A-45E0-BF7E-B265D05457B8}"/>
            </c:ext>
          </c:extLst>
        </c:ser>
        <c:dLbls>
          <c:dLblPos val="outEnd"/>
          <c:showLegendKey val="0"/>
          <c:showVal val="1"/>
          <c:showCatName val="0"/>
          <c:showSerName val="0"/>
          <c:showPercent val="0"/>
          <c:showBubbleSize val="0"/>
        </c:dLbls>
        <c:gapWidth val="25"/>
        <c:overlap val="-27"/>
        <c:axId val="280865056"/>
        <c:axId val="280865448"/>
      </c:barChart>
      <c:catAx>
        <c:axId val="280865056"/>
        <c:scaling>
          <c:orientation val="minMax"/>
        </c:scaling>
        <c:delete val="1"/>
        <c:axPos val="b"/>
        <c:numFmt formatCode="General" sourceLinked="1"/>
        <c:majorTickMark val="none"/>
        <c:minorTickMark val="none"/>
        <c:tickLblPos val="nextTo"/>
        <c:crossAx val="280865448"/>
        <c:crosses val="autoZero"/>
        <c:auto val="1"/>
        <c:lblAlgn val="ctr"/>
        <c:lblOffset val="100"/>
        <c:noMultiLvlLbl val="0"/>
      </c:catAx>
      <c:valAx>
        <c:axId val="280865448"/>
        <c:scaling>
          <c:orientation val="minMax"/>
        </c:scaling>
        <c:delete val="1"/>
        <c:axPos val="l"/>
        <c:numFmt formatCode="0%" sourceLinked="1"/>
        <c:majorTickMark val="out"/>
        <c:minorTickMark val="none"/>
        <c:tickLblPos val="nextTo"/>
        <c:crossAx val="2808650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2"/>
            </a:solidFill>
            <a:ln>
              <a:noFill/>
            </a:ln>
            <a:effectLst/>
          </c:spPr>
          <c:invertIfNegative val="0"/>
          <c:dPt>
            <c:idx val="4"/>
            <c:invertIfNegative val="0"/>
            <c:bubble3D val="0"/>
            <c:spPr>
              <a:solidFill>
                <a:srgbClr val="3382B9"/>
              </a:solidFill>
              <a:ln>
                <a:noFill/>
              </a:ln>
              <a:effectLst/>
            </c:spPr>
            <c:extLst>
              <c:ext xmlns:c16="http://schemas.microsoft.com/office/drawing/2014/chart" uri="{C3380CC4-5D6E-409C-BE32-E72D297353CC}">
                <c16:uniqueId val="{00000001-724E-4479-B48A-99D8530743F2}"/>
              </c:ext>
            </c:extLst>
          </c:dPt>
          <c:dPt>
            <c:idx val="10"/>
            <c:invertIfNegative val="0"/>
            <c:bubble3D val="0"/>
            <c:spPr>
              <a:solidFill>
                <a:srgbClr val="3382B9"/>
              </a:solidFill>
              <a:ln>
                <a:noFill/>
              </a:ln>
              <a:effectLst/>
            </c:spPr>
            <c:extLst>
              <c:ext xmlns:c16="http://schemas.microsoft.com/office/drawing/2014/chart" uri="{C3380CC4-5D6E-409C-BE32-E72D297353CC}">
                <c16:uniqueId val="{00000001-8AF5-47F9-A6D8-084D0B96BCE8}"/>
              </c:ext>
            </c:extLst>
          </c:dPt>
          <c:dLbls>
            <c:spPr>
              <a:solidFill>
                <a:schemeClr val="bg1">
                  <a:lumMod val="50000"/>
                </a:schemeClr>
              </a:solidFill>
              <a:ln>
                <a:solidFill>
                  <a:schemeClr val="bg1">
                    <a:lumMod val="50000"/>
                  </a:schemeClr>
                </a:solidFill>
              </a:ln>
              <a:effectLst/>
            </c:spPr>
            <c:txPr>
              <a:bodyPr rot="0" spcFirstLastPara="1" vertOverflow="ellipsis" vert="horz" wrap="square" lIns="38100" tIns="19050" rIns="38100" bIns="19050" anchor="ctr" anchorCtr="0">
                <a:spAutoFit/>
              </a:bodyPr>
              <a:lstStyle/>
              <a:p>
                <a:pPr algn="l">
                  <a:defRPr sz="1600" b="1" i="0" u="none" strike="noStrike" kern="1200" baseline="0">
                    <a:solidFill>
                      <a:schemeClr val="bg1"/>
                    </a:solidFill>
                    <a:latin typeface="+mn-lt"/>
                    <a:ea typeface="+mn-ea"/>
                    <a:cs typeface="+mn-cs"/>
                  </a:defRPr>
                </a:pPr>
                <a:endParaRPr lang="fr-FR"/>
              </a:p>
            </c:txPr>
            <c:dLblPos val="outEnd"/>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(SYNTHESE!$K$79:$K$80,SYNTHESE!$K$82:$K$82,SYNTHESE!$K$84:$K$84,SYNTHESE!$K$86)</c:f>
              <c:strCache>
                <c:ptCount val="5"/>
                <c:pt idx="0">
                  <c:v>1</c:v>
                </c:pt>
                <c:pt idx="1">
                  <c:v>2</c:v>
                </c:pt>
                <c:pt idx="4">
                  <c:v>IMPACT TOTAL</c:v>
                </c:pt>
              </c:strCache>
            </c:strRef>
          </c:cat>
          <c:val>
            <c:numRef>
              <c:f>(SYNTHESE!$Z$79:$Z$80,SYNTHESE!$Z$82:$Z$82,SYNTHESE!$Z$84:$Z$84,SYNTHESE!$Z$86)</c:f>
              <c:numCache>
                <c:formatCode>#\ ##0.0</c:formatCode>
                <c:ptCount val="5"/>
                <c:pt idx="0" formatCode="#,##0">
                  <c:v>-3.5977821103322403</c:v>
                </c:pt>
                <c:pt idx="1">
                  <c:v>0.21945447550544706</c:v>
                </c:pt>
                <c:pt idx="4" formatCode="#,##0">
                  <c:v>-3.3780000000000001</c:v>
                </c:pt>
              </c:numCache>
            </c:numRef>
          </c:val>
          <c:extLst>
            <c:ext xmlns:c16="http://schemas.microsoft.com/office/drawing/2014/chart" uri="{C3380CC4-5D6E-409C-BE32-E72D297353CC}">
              <c16:uniqueId val="{00000002-8AF5-47F9-A6D8-084D0B96BCE8}"/>
            </c:ext>
          </c:extLst>
        </c:ser>
        <c:dLbls>
          <c:showLegendKey val="0"/>
          <c:showVal val="1"/>
          <c:showCatName val="0"/>
          <c:showSerName val="0"/>
          <c:showPercent val="0"/>
          <c:showBubbleSize val="0"/>
        </c:dLbls>
        <c:gapWidth val="25"/>
        <c:overlap val="-27"/>
        <c:axId val="284554192"/>
        <c:axId val="284473624"/>
      </c:barChart>
      <c:catAx>
        <c:axId val="284554192"/>
        <c:scaling>
          <c:orientation val="minMax"/>
        </c:scaling>
        <c:delete val="1"/>
        <c:axPos val="b"/>
        <c:numFmt formatCode="General" sourceLinked="1"/>
        <c:majorTickMark val="none"/>
        <c:minorTickMark val="none"/>
        <c:tickLblPos val="nextTo"/>
        <c:crossAx val="284473624"/>
        <c:crosses val="autoZero"/>
        <c:auto val="1"/>
        <c:lblAlgn val="ctr"/>
        <c:lblOffset val="100"/>
        <c:noMultiLvlLbl val="0"/>
      </c:catAx>
      <c:valAx>
        <c:axId val="284473624"/>
        <c:scaling>
          <c:orientation val="minMax"/>
        </c:scaling>
        <c:delete val="0"/>
        <c:axPos val="l"/>
        <c:majorGridlines>
          <c:spPr>
            <a:ln w="25400" cap="flat" cmpd="sng" algn="ctr">
              <a:solidFill>
                <a:schemeClr val="tx1">
                  <a:lumMod val="15000"/>
                  <a:lumOff val="85000"/>
                </a:schemeClr>
              </a:solidFill>
              <a:prstDash val="dash"/>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fr-FR"/>
          </a:p>
        </c:txPr>
        <c:crossAx val="284554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7E98CE94-B835-1947-87C7-F2EBD09DE06D}" type="doc">
      <dgm:prSet loTypeId="urn:microsoft.com/office/officeart/2009/3/layout/HorizontalOrganizationChart" loCatId="" qsTypeId="urn:microsoft.com/office/officeart/2005/8/quickstyle/simple4" qsCatId="simple" csTypeId="urn:microsoft.com/office/officeart/2005/8/colors/accent1_2" csCatId="accent1" phldr="1"/>
      <dgm:spPr/>
      <dgm:t>
        <a:bodyPr/>
        <a:lstStyle/>
        <a:p>
          <a:endParaRPr lang="fr-FR"/>
        </a:p>
      </dgm:t>
    </dgm:pt>
    <dgm:pt modelId="{EE863061-70C1-FF47-A7D9-43D9EBCF62AF}">
      <dgm:prSet phldrT="[Texte]" custT="1"/>
      <dgm:spPr>
        <a:solidFill>
          <a:srgbClr val="008000"/>
        </a:solidFill>
      </dgm:spPr>
      <dgm:t>
        <a:bodyPr/>
        <a:lstStyle/>
        <a:p>
          <a:r>
            <a:rPr lang="fr-FR" sz="1200"/>
            <a:t>Mise en place d'emballages navettes</a:t>
          </a:r>
        </a:p>
      </dgm:t>
    </dgm:pt>
    <dgm:pt modelId="{1F42E123-EE52-8841-BAAC-8180CBFA8D32}" type="parTrans" cxnId="{056F5B2F-82BE-7848-9532-5A421FC0D6B3}">
      <dgm:prSet/>
      <dgm:spPr/>
      <dgm:t>
        <a:bodyPr/>
        <a:lstStyle/>
        <a:p>
          <a:endParaRPr lang="fr-FR" sz="900"/>
        </a:p>
      </dgm:t>
    </dgm:pt>
    <dgm:pt modelId="{F5162EAD-505F-9C43-84AC-97B21A1FC1B7}" type="sibTrans" cxnId="{056F5B2F-82BE-7848-9532-5A421FC0D6B3}">
      <dgm:prSet/>
      <dgm:spPr/>
      <dgm:t>
        <a:bodyPr/>
        <a:lstStyle/>
        <a:p>
          <a:endParaRPr lang="fr-FR" sz="900"/>
        </a:p>
      </dgm:t>
    </dgm:pt>
    <dgm:pt modelId="{D4D5A396-A61A-4AB4-8B85-9B7ED36B019A}">
      <dgm:prSet phldrT="[Texte]"/>
      <dgm:spPr>
        <a:solidFill>
          <a:schemeClr val="bg1">
            <a:lumMod val="85000"/>
          </a:schemeClr>
        </a:solidFill>
        <a:ln w="28575" cmpd="sng">
          <a:noFill/>
        </a:ln>
      </dgm:spPr>
      <dgm:t>
        <a:bodyPr/>
        <a:lstStyle/>
        <a:p>
          <a:r>
            <a:rPr lang="fr-FR" i="0">
              <a:solidFill>
                <a:schemeClr val="accent6">
                  <a:lumMod val="50000"/>
                </a:schemeClr>
              </a:solidFill>
            </a:rPr>
            <a:t>1. Réduction de la quantité d'emballages jetables utilisés</a:t>
          </a:r>
        </a:p>
        <a:p>
          <a:r>
            <a:rPr lang="fr-FR" b="1" i="0">
              <a:solidFill>
                <a:srgbClr val="FF0000"/>
              </a:solidFill>
            </a:rPr>
            <a:t>(F1)</a:t>
          </a:r>
        </a:p>
      </dgm:t>
    </dgm:pt>
    <dgm:pt modelId="{03C7ABED-CFA3-4BDD-9987-6B4BDC14BD35}" type="parTrans" cxnId="{99306102-CF6A-4E36-8438-5722A632B2AE}">
      <dgm:prSet/>
      <dgm:spPr/>
      <dgm:t>
        <a:bodyPr/>
        <a:lstStyle/>
        <a:p>
          <a:endParaRPr lang="fr-FR"/>
        </a:p>
      </dgm:t>
    </dgm:pt>
    <dgm:pt modelId="{00EF2933-5616-4D0A-B1D5-415C9CD79C2C}" type="sibTrans" cxnId="{99306102-CF6A-4E36-8438-5722A632B2AE}">
      <dgm:prSet/>
      <dgm:spPr/>
      <dgm:t>
        <a:bodyPr/>
        <a:lstStyle/>
        <a:p>
          <a:endParaRPr lang="fr-FR"/>
        </a:p>
      </dgm:t>
    </dgm:pt>
    <dgm:pt modelId="{0645ECFF-0CE1-4E2E-95E4-4F55C44DAE99}">
      <dgm:prSet phldrT="[Texte]"/>
      <dgm:spPr>
        <a:solidFill>
          <a:schemeClr val="accent6">
            <a:lumMod val="40000"/>
            <a:lumOff val="60000"/>
          </a:schemeClr>
        </a:solidFill>
        <a:ln w="28575" cmpd="sng">
          <a:solidFill>
            <a:srgbClr val="FF0000"/>
          </a:solidFill>
        </a:ln>
      </dgm:spPr>
      <dgm:t>
        <a:bodyPr/>
        <a:lstStyle/>
        <a:p>
          <a:r>
            <a:rPr lang="fr-FR" i="0">
              <a:solidFill>
                <a:schemeClr val="accent6">
                  <a:lumMod val="50000"/>
                </a:schemeClr>
              </a:solidFill>
            </a:rPr>
            <a:t>1a. Réduction de la consommation matière et fabrication des emballages jetables </a:t>
          </a:r>
        </a:p>
      </dgm:t>
    </dgm:pt>
    <dgm:pt modelId="{A7E8EF90-2072-4142-9780-781C23717A3A}" type="parTrans" cxnId="{C10DB845-A809-4BBD-8F6F-3788802E8107}">
      <dgm:prSet/>
      <dgm:spPr/>
      <dgm:t>
        <a:bodyPr/>
        <a:lstStyle/>
        <a:p>
          <a:endParaRPr lang="fr-FR"/>
        </a:p>
      </dgm:t>
    </dgm:pt>
    <dgm:pt modelId="{79CF728E-76D9-478F-A5E4-771BA5E354B4}" type="sibTrans" cxnId="{C10DB845-A809-4BBD-8F6F-3788802E8107}">
      <dgm:prSet/>
      <dgm:spPr/>
      <dgm:t>
        <a:bodyPr/>
        <a:lstStyle/>
        <a:p>
          <a:endParaRPr lang="fr-FR"/>
        </a:p>
      </dgm:t>
    </dgm:pt>
    <dgm:pt modelId="{64869476-5B05-4763-89FE-CA77FB5AEABD}">
      <dgm:prSet phldrT="[Texte]"/>
      <dgm:spPr>
        <a:solidFill>
          <a:schemeClr val="accent6">
            <a:lumMod val="40000"/>
            <a:lumOff val="60000"/>
          </a:schemeClr>
        </a:solidFill>
        <a:ln w="28575" cmpd="sng">
          <a:solidFill>
            <a:srgbClr val="FF0000"/>
          </a:solidFill>
        </a:ln>
      </dgm:spPr>
      <dgm:t>
        <a:bodyPr/>
        <a:lstStyle/>
        <a:p>
          <a:r>
            <a:rPr lang="fr-FR" i="0">
              <a:solidFill>
                <a:schemeClr val="accent6">
                  <a:lumMod val="50000"/>
                </a:schemeClr>
              </a:solidFill>
            </a:rPr>
            <a:t>1b. Réduction de la livraison amont des emballages jetables</a:t>
          </a:r>
        </a:p>
      </dgm:t>
    </dgm:pt>
    <dgm:pt modelId="{8D88B37F-D5EC-4E79-9677-1312F84D44FA}" type="parTrans" cxnId="{268B92E4-D08D-4747-987F-59E06B0204E1}">
      <dgm:prSet/>
      <dgm:spPr/>
      <dgm:t>
        <a:bodyPr/>
        <a:lstStyle/>
        <a:p>
          <a:endParaRPr lang="fr-FR"/>
        </a:p>
      </dgm:t>
    </dgm:pt>
    <dgm:pt modelId="{8C3A15EC-72EF-4061-BEDC-1BE47C2ACA74}" type="sibTrans" cxnId="{268B92E4-D08D-4747-987F-59E06B0204E1}">
      <dgm:prSet/>
      <dgm:spPr/>
      <dgm:t>
        <a:bodyPr/>
        <a:lstStyle/>
        <a:p>
          <a:endParaRPr lang="fr-FR"/>
        </a:p>
      </dgm:t>
    </dgm:pt>
    <dgm:pt modelId="{EC098975-5B69-4D87-BD81-A65E25B9A098}">
      <dgm:prSet phldrT="[Texte]"/>
      <dgm:spPr>
        <a:solidFill>
          <a:schemeClr val="accent6">
            <a:lumMod val="40000"/>
            <a:lumOff val="60000"/>
          </a:schemeClr>
        </a:solidFill>
        <a:ln w="28575" cmpd="sng">
          <a:solidFill>
            <a:srgbClr val="FF0000"/>
          </a:solidFill>
        </a:ln>
      </dgm:spPr>
      <dgm:t>
        <a:bodyPr/>
        <a:lstStyle/>
        <a:p>
          <a:r>
            <a:rPr lang="fr-FR" i="0">
              <a:solidFill>
                <a:schemeClr val="accent6">
                  <a:lumMod val="50000"/>
                </a:schemeClr>
              </a:solidFill>
            </a:rPr>
            <a:t>1c. Réduction des quantités de déchets d'emballages jetables à collecter et à traiter</a:t>
          </a:r>
        </a:p>
      </dgm:t>
    </dgm:pt>
    <dgm:pt modelId="{021BCD1A-00E5-48AB-BEF4-51267C9E874A}" type="parTrans" cxnId="{8F738900-6201-461A-A6EF-A4AF9DF1827E}">
      <dgm:prSet/>
      <dgm:spPr/>
      <dgm:t>
        <a:bodyPr/>
        <a:lstStyle/>
        <a:p>
          <a:endParaRPr lang="fr-FR"/>
        </a:p>
      </dgm:t>
    </dgm:pt>
    <dgm:pt modelId="{0997A46C-F0FC-46A3-9679-BC508141953E}" type="sibTrans" cxnId="{8F738900-6201-461A-A6EF-A4AF9DF1827E}">
      <dgm:prSet/>
      <dgm:spPr/>
      <dgm:t>
        <a:bodyPr/>
        <a:lstStyle/>
        <a:p>
          <a:endParaRPr lang="fr-FR"/>
        </a:p>
      </dgm:t>
    </dgm:pt>
    <dgm:pt modelId="{1C0767C7-F109-4AB9-9F52-10B820EE68D6}">
      <dgm:prSet phldrT="[Texte]"/>
      <dgm:spPr>
        <a:solidFill>
          <a:schemeClr val="bg1">
            <a:lumMod val="85000"/>
          </a:schemeClr>
        </a:solidFill>
        <a:ln w="19050" cmpd="sng">
          <a:noFill/>
        </a:ln>
      </dgm:spPr>
      <dgm:t>
        <a:bodyPr/>
        <a:lstStyle/>
        <a:p>
          <a:r>
            <a:rPr lang="fr-FR" i="0">
              <a:solidFill>
                <a:schemeClr val="accent6">
                  <a:lumMod val="50000"/>
                </a:schemeClr>
              </a:solidFill>
            </a:rPr>
            <a:t>1d. Conditions de travail facilitées pour l'entité et le client</a:t>
          </a:r>
        </a:p>
      </dgm:t>
    </dgm:pt>
    <dgm:pt modelId="{AAE0FBF9-A25F-4A32-9B28-733C345D6B7F}" type="parTrans" cxnId="{44B4AC1F-3F03-49DA-9A62-54F63468A62A}">
      <dgm:prSet/>
      <dgm:spPr/>
      <dgm:t>
        <a:bodyPr/>
        <a:lstStyle/>
        <a:p>
          <a:endParaRPr lang="fr-FR"/>
        </a:p>
      </dgm:t>
    </dgm:pt>
    <dgm:pt modelId="{745AD994-FE92-482E-9B35-CA216A6B0934}" type="sibTrans" cxnId="{44B4AC1F-3F03-49DA-9A62-54F63468A62A}">
      <dgm:prSet/>
      <dgm:spPr/>
      <dgm:t>
        <a:bodyPr/>
        <a:lstStyle/>
        <a:p>
          <a:endParaRPr lang="fr-FR"/>
        </a:p>
      </dgm:t>
    </dgm:pt>
    <dgm:pt modelId="{3906F3B5-713F-4A07-85A1-D357582CD9BD}">
      <dgm:prSet phldrT="[Texte]"/>
      <dgm:spPr>
        <a:solidFill>
          <a:schemeClr val="accent6">
            <a:lumMod val="40000"/>
            <a:lumOff val="60000"/>
          </a:schemeClr>
        </a:solidFill>
        <a:ln w="19050" cmpd="sng">
          <a:noFill/>
        </a:ln>
      </dgm:spPr>
      <dgm:t>
        <a:bodyPr/>
        <a:lstStyle/>
        <a:p>
          <a:r>
            <a:rPr lang="fr-FR" i="0">
              <a:solidFill>
                <a:schemeClr val="accent6">
                  <a:lumMod val="50000"/>
                </a:schemeClr>
              </a:solidFill>
            </a:rPr>
            <a:t>1d.1 Diminution de la casse lors du déballage</a:t>
          </a:r>
        </a:p>
      </dgm:t>
    </dgm:pt>
    <dgm:pt modelId="{1C23B28E-67FA-4289-98CF-F0BACDDDDE96}" type="parTrans" cxnId="{4A260EE4-C6AA-454D-950A-CDD1765D06B0}">
      <dgm:prSet/>
      <dgm:spPr/>
      <dgm:t>
        <a:bodyPr/>
        <a:lstStyle/>
        <a:p>
          <a:endParaRPr lang="fr-FR"/>
        </a:p>
      </dgm:t>
    </dgm:pt>
    <dgm:pt modelId="{0B001AEB-881A-4E48-BAF6-18AE475DEC45}" type="sibTrans" cxnId="{4A260EE4-C6AA-454D-950A-CDD1765D06B0}">
      <dgm:prSet/>
      <dgm:spPr/>
      <dgm:t>
        <a:bodyPr/>
        <a:lstStyle/>
        <a:p>
          <a:endParaRPr lang="fr-FR"/>
        </a:p>
      </dgm:t>
    </dgm:pt>
    <dgm:pt modelId="{6A2D244E-E26E-41E6-BCCE-71AEDDD57492}">
      <dgm:prSet phldrT="[Texte]"/>
      <dgm:spPr>
        <a:solidFill>
          <a:schemeClr val="bg1">
            <a:lumMod val="85000"/>
          </a:schemeClr>
        </a:solidFill>
        <a:ln w="28575" cmpd="sng">
          <a:noFill/>
        </a:ln>
      </dgm:spPr>
      <dgm:t>
        <a:bodyPr/>
        <a:lstStyle/>
        <a:p>
          <a:r>
            <a:rPr lang="fr-FR" i="0">
              <a:solidFill>
                <a:schemeClr val="accent6">
                  <a:lumMod val="50000"/>
                </a:schemeClr>
              </a:solidFill>
            </a:rPr>
            <a:t>2. Utilisation des emballages réutilisables</a:t>
          </a:r>
        </a:p>
        <a:p>
          <a:r>
            <a:rPr lang="fr-FR" b="1" i="0">
              <a:solidFill>
                <a:srgbClr val="FF0000"/>
              </a:solidFill>
            </a:rPr>
            <a:t>(F1)</a:t>
          </a:r>
          <a:endParaRPr lang="fr-FR" i="0">
            <a:solidFill>
              <a:schemeClr val="accent6">
                <a:lumMod val="50000"/>
              </a:schemeClr>
            </a:solidFill>
          </a:endParaRPr>
        </a:p>
      </dgm:t>
    </dgm:pt>
    <dgm:pt modelId="{0730FD5E-7B31-450F-98F0-6D583F5D5138}" type="parTrans" cxnId="{57995E6A-7182-4D0D-94C0-2BE4BD06A1F8}">
      <dgm:prSet/>
      <dgm:spPr/>
      <dgm:t>
        <a:bodyPr/>
        <a:lstStyle/>
        <a:p>
          <a:endParaRPr lang="fr-FR"/>
        </a:p>
      </dgm:t>
    </dgm:pt>
    <dgm:pt modelId="{C34A1D42-B776-4B59-9546-364561121871}" type="sibTrans" cxnId="{57995E6A-7182-4D0D-94C0-2BE4BD06A1F8}">
      <dgm:prSet/>
      <dgm:spPr/>
      <dgm:t>
        <a:bodyPr/>
        <a:lstStyle/>
        <a:p>
          <a:endParaRPr lang="fr-FR"/>
        </a:p>
      </dgm:t>
    </dgm:pt>
    <dgm:pt modelId="{7E08BFA6-E8C2-49B6-9145-7C70DC926F8C}">
      <dgm:prSet phldrT="[Texte]"/>
      <dgm:spPr>
        <a:solidFill>
          <a:schemeClr val="bg1">
            <a:lumMod val="85000"/>
          </a:schemeClr>
        </a:solidFill>
        <a:ln w="28575" cmpd="sng">
          <a:noFill/>
          <a:prstDash val="solid"/>
        </a:ln>
      </dgm:spPr>
      <dgm:t>
        <a:bodyPr/>
        <a:lstStyle/>
        <a:p>
          <a:r>
            <a:rPr lang="fr-FR" i="0">
              <a:solidFill>
                <a:schemeClr val="accent6">
                  <a:lumMod val="50000"/>
                </a:schemeClr>
              </a:solidFill>
            </a:rPr>
            <a:t>2a. Acquisition des emballages</a:t>
          </a:r>
        </a:p>
      </dgm:t>
    </dgm:pt>
    <dgm:pt modelId="{B19F739B-5CCB-421C-B023-21545A4F8015}" type="parTrans" cxnId="{F0E41C8E-FF88-4BA6-B762-0CA21032E3F7}">
      <dgm:prSet/>
      <dgm:spPr/>
      <dgm:t>
        <a:bodyPr/>
        <a:lstStyle/>
        <a:p>
          <a:endParaRPr lang="fr-FR"/>
        </a:p>
      </dgm:t>
    </dgm:pt>
    <dgm:pt modelId="{70EC14F1-7BA8-4B03-8343-A3DD35C66601}" type="sibTrans" cxnId="{F0E41C8E-FF88-4BA6-B762-0CA21032E3F7}">
      <dgm:prSet/>
      <dgm:spPr/>
      <dgm:t>
        <a:bodyPr/>
        <a:lstStyle/>
        <a:p>
          <a:endParaRPr lang="fr-FR"/>
        </a:p>
      </dgm:t>
    </dgm:pt>
    <dgm:pt modelId="{7367BF84-2AEA-4E6F-8714-720463520B18}">
      <dgm:prSet phldrT="[Texte]"/>
      <dgm:spPr>
        <a:solidFill>
          <a:schemeClr val="accent6">
            <a:lumMod val="40000"/>
            <a:lumOff val="60000"/>
          </a:schemeClr>
        </a:solidFill>
        <a:ln w="28575" cmpd="sng">
          <a:solidFill>
            <a:srgbClr val="FF0000"/>
          </a:solidFill>
          <a:prstDash val="solid"/>
        </a:ln>
      </dgm:spPr>
      <dgm:t>
        <a:bodyPr/>
        <a:lstStyle/>
        <a:p>
          <a:r>
            <a:rPr lang="fr-FR" i="0">
              <a:solidFill>
                <a:schemeClr val="accent6">
                  <a:lumMod val="50000"/>
                </a:schemeClr>
              </a:solidFill>
            </a:rPr>
            <a:t>2a.1 Consommation de matière et fabrication des emballages réutilisables</a:t>
          </a:r>
        </a:p>
      </dgm:t>
    </dgm:pt>
    <dgm:pt modelId="{26C97DE0-4949-4527-A3B7-89637B564668}" type="parTrans" cxnId="{F0A8B342-EC87-4B4B-9EB8-8BFE4AD9D9EC}">
      <dgm:prSet/>
      <dgm:spPr/>
      <dgm:t>
        <a:bodyPr/>
        <a:lstStyle/>
        <a:p>
          <a:endParaRPr lang="fr-FR"/>
        </a:p>
      </dgm:t>
    </dgm:pt>
    <dgm:pt modelId="{3A1938BA-39E0-4035-81B1-E84734F0FBD9}" type="sibTrans" cxnId="{F0A8B342-EC87-4B4B-9EB8-8BFE4AD9D9EC}">
      <dgm:prSet/>
      <dgm:spPr/>
      <dgm:t>
        <a:bodyPr/>
        <a:lstStyle/>
        <a:p>
          <a:endParaRPr lang="fr-FR"/>
        </a:p>
      </dgm:t>
    </dgm:pt>
    <dgm:pt modelId="{231EB57D-8F91-446A-A161-8EAF0D326BC8}">
      <dgm:prSet phldrT="[Texte]"/>
      <dgm:spPr>
        <a:solidFill>
          <a:schemeClr val="accent6">
            <a:lumMod val="40000"/>
            <a:lumOff val="60000"/>
          </a:schemeClr>
        </a:solidFill>
        <a:ln w="28575" cmpd="sng">
          <a:solidFill>
            <a:srgbClr val="FF0000"/>
          </a:solidFill>
          <a:prstDash val="solid"/>
        </a:ln>
      </dgm:spPr>
      <dgm:t>
        <a:bodyPr/>
        <a:lstStyle/>
        <a:p>
          <a:r>
            <a:rPr lang="fr-FR" i="0">
              <a:solidFill>
                <a:schemeClr val="accent6">
                  <a:lumMod val="50000"/>
                </a:schemeClr>
              </a:solidFill>
            </a:rPr>
            <a:t>2a.2 Livraison amont des emballages réutilisables</a:t>
          </a:r>
        </a:p>
      </dgm:t>
    </dgm:pt>
    <dgm:pt modelId="{5F1EC909-67EC-4F52-ADC4-9B37278DBF9B}" type="parTrans" cxnId="{368FF9B3-DA7D-4476-873C-760394BBF33D}">
      <dgm:prSet/>
      <dgm:spPr/>
      <dgm:t>
        <a:bodyPr/>
        <a:lstStyle/>
        <a:p>
          <a:endParaRPr lang="fr-FR"/>
        </a:p>
      </dgm:t>
    </dgm:pt>
    <dgm:pt modelId="{1C6AAE07-C3A5-4721-A43C-0C8897F1B109}" type="sibTrans" cxnId="{368FF9B3-DA7D-4476-873C-760394BBF33D}">
      <dgm:prSet/>
      <dgm:spPr/>
      <dgm:t>
        <a:bodyPr/>
        <a:lstStyle/>
        <a:p>
          <a:endParaRPr lang="fr-FR"/>
        </a:p>
      </dgm:t>
    </dgm:pt>
    <dgm:pt modelId="{C88F7F39-B84F-48C6-B85B-3169D76D3F5E}">
      <dgm:prSet phldrT="[Texte]"/>
      <dgm:spPr>
        <a:solidFill>
          <a:schemeClr val="accent6">
            <a:lumMod val="40000"/>
            <a:lumOff val="60000"/>
          </a:schemeClr>
        </a:solidFill>
        <a:ln w="28575" cmpd="sng">
          <a:solidFill>
            <a:srgbClr val="FF0000"/>
          </a:solidFill>
          <a:prstDash val="solid"/>
        </a:ln>
      </dgm:spPr>
      <dgm:t>
        <a:bodyPr/>
        <a:lstStyle/>
        <a:p>
          <a:r>
            <a:rPr lang="fr-FR" i="0">
              <a:solidFill>
                <a:schemeClr val="accent6">
                  <a:lumMod val="50000"/>
                </a:schemeClr>
              </a:solidFill>
            </a:rPr>
            <a:t>2a.3 Traitement en fin de vie des emballages réutilisables</a:t>
          </a:r>
        </a:p>
      </dgm:t>
    </dgm:pt>
    <dgm:pt modelId="{56E735A3-3A9C-4DFF-B829-1D82F35391A0}" type="parTrans" cxnId="{2970BC0E-A245-4165-8D82-2FAD52F66B6C}">
      <dgm:prSet/>
      <dgm:spPr/>
      <dgm:t>
        <a:bodyPr/>
        <a:lstStyle/>
        <a:p>
          <a:endParaRPr lang="fr-FR"/>
        </a:p>
      </dgm:t>
    </dgm:pt>
    <dgm:pt modelId="{99AB7B36-33E8-461F-A64D-8EFB36924B7E}" type="sibTrans" cxnId="{2970BC0E-A245-4165-8D82-2FAD52F66B6C}">
      <dgm:prSet/>
      <dgm:spPr/>
      <dgm:t>
        <a:bodyPr/>
        <a:lstStyle/>
        <a:p>
          <a:endParaRPr lang="fr-FR"/>
        </a:p>
      </dgm:t>
    </dgm:pt>
    <dgm:pt modelId="{65D98CD5-5C17-49E5-BA42-F8C6EB3D601E}">
      <dgm:prSet phldrT="[Texte]"/>
      <dgm:spPr>
        <a:solidFill>
          <a:schemeClr val="bg1">
            <a:lumMod val="85000"/>
          </a:schemeClr>
        </a:solidFill>
        <a:ln w="28575" cmpd="sng">
          <a:noFill/>
          <a:prstDash val="solid"/>
        </a:ln>
      </dgm:spPr>
      <dgm:t>
        <a:bodyPr/>
        <a:lstStyle/>
        <a:p>
          <a:r>
            <a:rPr lang="fr-FR" i="0">
              <a:solidFill>
                <a:schemeClr val="accent6">
                  <a:lumMod val="50000"/>
                </a:schemeClr>
              </a:solidFill>
            </a:rPr>
            <a:t>2b.  Entretien et logistique pour la réutilisation</a:t>
          </a:r>
        </a:p>
      </dgm:t>
    </dgm:pt>
    <dgm:pt modelId="{9008B99E-B872-4685-9D55-676F3521CBB8}" type="parTrans" cxnId="{C0964636-4A71-4CC4-8CC1-E36E9C609FE0}">
      <dgm:prSet/>
      <dgm:spPr/>
      <dgm:t>
        <a:bodyPr/>
        <a:lstStyle/>
        <a:p>
          <a:endParaRPr lang="fr-FR"/>
        </a:p>
      </dgm:t>
    </dgm:pt>
    <dgm:pt modelId="{C8FA5DC8-E535-4C2C-BE49-2EE322BAC181}" type="sibTrans" cxnId="{C0964636-4A71-4CC4-8CC1-E36E9C609FE0}">
      <dgm:prSet/>
      <dgm:spPr/>
      <dgm:t>
        <a:bodyPr/>
        <a:lstStyle/>
        <a:p>
          <a:endParaRPr lang="fr-FR"/>
        </a:p>
      </dgm:t>
    </dgm:pt>
    <dgm:pt modelId="{A9F71B0D-6C77-4B13-A533-A33F39C54645}">
      <dgm:prSet phldrT="[Texte]"/>
      <dgm:spPr>
        <a:solidFill>
          <a:schemeClr val="accent6">
            <a:lumMod val="40000"/>
            <a:lumOff val="60000"/>
          </a:schemeClr>
        </a:solidFill>
        <a:ln w="28575" cmpd="sng">
          <a:solidFill>
            <a:srgbClr val="FF0000"/>
          </a:solidFill>
          <a:prstDash val="solid"/>
        </a:ln>
      </dgm:spPr>
      <dgm:t>
        <a:bodyPr/>
        <a:lstStyle/>
        <a:p>
          <a:r>
            <a:rPr lang="fr-FR" i="0">
              <a:solidFill>
                <a:schemeClr val="accent6">
                  <a:lumMod val="50000"/>
                </a:schemeClr>
              </a:solidFill>
            </a:rPr>
            <a:t>2b.1 Logistique retour des emballages </a:t>
          </a:r>
        </a:p>
      </dgm:t>
    </dgm:pt>
    <dgm:pt modelId="{13923969-93F6-49EA-82CD-BCCF9C978DF5}" type="parTrans" cxnId="{F57FCFBA-C3C2-47FB-9C99-FC9B5F9F388F}">
      <dgm:prSet/>
      <dgm:spPr/>
      <dgm:t>
        <a:bodyPr/>
        <a:lstStyle/>
        <a:p>
          <a:endParaRPr lang="fr-FR"/>
        </a:p>
      </dgm:t>
    </dgm:pt>
    <dgm:pt modelId="{03762D13-8B4B-4C2A-AE3C-512559D23D5B}" type="sibTrans" cxnId="{F57FCFBA-C3C2-47FB-9C99-FC9B5F9F388F}">
      <dgm:prSet/>
      <dgm:spPr/>
      <dgm:t>
        <a:bodyPr/>
        <a:lstStyle/>
        <a:p>
          <a:endParaRPr lang="fr-FR"/>
        </a:p>
      </dgm:t>
    </dgm:pt>
    <dgm:pt modelId="{07D67211-B0B6-4CA0-98EC-4E679EC327BC}">
      <dgm:prSet phldrT="[Texte]"/>
      <dgm:spPr>
        <a:solidFill>
          <a:schemeClr val="accent6">
            <a:lumMod val="40000"/>
            <a:lumOff val="60000"/>
          </a:schemeClr>
        </a:solidFill>
        <a:ln w="28575" cmpd="sng">
          <a:solidFill>
            <a:srgbClr val="FF0000"/>
          </a:solidFill>
          <a:prstDash val="solid"/>
        </a:ln>
      </dgm:spPr>
      <dgm:t>
        <a:bodyPr/>
        <a:lstStyle/>
        <a:p>
          <a:r>
            <a:rPr lang="fr-FR" i="0">
              <a:solidFill>
                <a:schemeClr val="accent6">
                  <a:lumMod val="50000"/>
                </a:schemeClr>
              </a:solidFill>
            </a:rPr>
            <a:t>2b.2 Remplacement des emballages réutilisables (casses, pertes...)</a:t>
          </a:r>
        </a:p>
      </dgm:t>
    </dgm:pt>
    <dgm:pt modelId="{EB50B27F-E2F4-46BF-AC87-7A51D4E9F297}" type="parTrans" cxnId="{E8270724-CD56-4FBF-AA63-32CDE9452269}">
      <dgm:prSet/>
      <dgm:spPr/>
      <dgm:t>
        <a:bodyPr/>
        <a:lstStyle/>
        <a:p>
          <a:endParaRPr lang="fr-FR"/>
        </a:p>
      </dgm:t>
    </dgm:pt>
    <dgm:pt modelId="{A677EAC7-4CBD-498A-8679-3FF824378EDE}" type="sibTrans" cxnId="{E8270724-CD56-4FBF-AA63-32CDE9452269}">
      <dgm:prSet/>
      <dgm:spPr/>
      <dgm:t>
        <a:bodyPr/>
        <a:lstStyle/>
        <a:p>
          <a:endParaRPr lang="fr-FR"/>
        </a:p>
      </dgm:t>
    </dgm:pt>
    <dgm:pt modelId="{3C6836EE-DD63-7848-BD7A-0D323AD57F63}" type="pres">
      <dgm:prSet presAssocID="{7E98CE94-B835-1947-87C7-F2EBD09DE06D}" presName="hierChild1" presStyleCnt="0">
        <dgm:presLayoutVars>
          <dgm:orgChart val="1"/>
          <dgm:chPref val="1"/>
          <dgm:dir/>
          <dgm:animOne val="branch"/>
          <dgm:animLvl val="lvl"/>
          <dgm:resizeHandles/>
        </dgm:presLayoutVars>
      </dgm:prSet>
      <dgm:spPr/>
      <dgm:t>
        <a:bodyPr/>
        <a:lstStyle/>
        <a:p>
          <a:endParaRPr lang="fr-FR"/>
        </a:p>
      </dgm:t>
    </dgm:pt>
    <dgm:pt modelId="{5CCCC226-6175-9A47-BA8D-B8E1250B1763}" type="pres">
      <dgm:prSet presAssocID="{EE863061-70C1-FF47-A7D9-43D9EBCF62AF}" presName="hierRoot1" presStyleCnt="0">
        <dgm:presLayoutVars>
          <dgm:hierBranch val="init"/>
        </dgm:presLayoutVars>
      </dgm:prSet>
      <dgm:spPr/>
    </dgm:pt>
    <dgm:pt modelId="{6F5A691B-ADCA-6646-9178-B825DACE1B54}" type="pres">
      <dgm:prSet presAssocID="{EE863061-70C1-FF47-A7D9-43D9EBCF62AF}" presName="rootComposite1" presStyleCnt="0"/>
      <dgm:spPr/>
    </dgm:pt>
    <dgm:pt modelId="{3D78A0E4-C3B0-4E42-A20D-FCAFE5034373}" type="pres">
      <dgm:prSet presAssocID="{EE863061-70C1-FF47-A7D9-43D9EBCF62AF}" presName="rootText1" presStyleLbl="node0" presStyleIdx="0" presStyleCnt="1" custScaleY="301099" custLinFactNeighborX="3290" custLinFactNeighborY="5942">
        <dgm:presLayoutVars>
          <dgm:chPref val="3"/>
        </dgm:presLayoutVars>
      </dgm:prSet>
      <dgm:spPr/>
      <dgm:t>
        <a:bodyPr/>
        <a:lstStyle/>
        <a:p>
          <a:endParaRPr lang="fr-FR"/>
        </a:p>
      </dgm:t>
    </dgm:pt>
    <dgm:pt modelId="{5744C39F-08A6-3D45-A81F-C32C64200BE1}" type="pres">
      <dgm:prSet presAssocID="{EE863061-70C1-FF47-A7D9-43D9EBCF62AF}" presName="rootConnector1" presStyleLbl="node1" presStyleIdx="0" presStyleCnt="0"/>
      <dgm:spPr/>
      <dgm:t>
        <a:bodyPr/>
        <a:lstStyle/>
        <a:p>
          <a:endParaRPr lang="fr-FR"/>
        </a:p>
      </dgm:t>
    </dgm:pt>
    <dgm:pt modelId="{AF662F99-B11F-CB48-BCEA-0FBC7192623E}" type="pres">
      <dgm:prSet presAssocID="{EE863061-70C1-FF47-A7D9-43D9EBCF62AF}" presName="hierChild2" presStyleCnt="0"/>
      <dgm:spPr/>
    </dgm:pt>
    <dgm:pt modelId="{06C99246-F5C8-4C74-8296-104DBD62587F}" type="pres">
      <dgm:prSet presAssocID="{03C7ABED-CFA3-4BDD-9987-6B4BDC14BD35}" presName="Name64" presStyleLbl="parChTrans1D2" presStyleIdx="0" presStyleCnt="2"/>
      <dgm:spPr/>
      <dgm:t>
        <a:bodyPr/>
        <a:lstStyle/>
        <a:p>
          <a:endParaRPr lang="fr-FR"/>
        </a:p>
      </dgm:t>
    </dgm:pt>
    <dgm:pt modelId="{2C399417-6D3A-4F28-AD92-58C655CF187D}" type="pres">
      <dgm:prSet presAssocID="{D4D5A396-A61A-4AB4-8B85-9B7ED36B019A}" presName="hierRoot2" presStyleCnt="0">
        <dgm:presLayoutVars>
          <dgm:hierBranch val="init"/>
        </dgm:presLayoutVars>
      </dgm:prSet>
      <dgm:spPr/>
    </dgm:pt>
    <dgm:pt modelId="{BA59412B-060E-4AF8-B6C6-751F26495391}" type="pres">
      <dgm:prSet presAssocID="{D4D5A396-A61A-4AB4-8B85-9B7ED36B019A}" presName="rootComposite" presStyleCnt="0"/>
      <dgm:spPr/>
    </dgm:pt>
    <dgm:pt modelId="{65A52E4F-A296-4E11-8BCF-0C86CBE55D64}" type="pres">
      <dgm:prSet presAssocID="{D4D5A396-A61A-4AB4-8B85-9B7ED36B019A}" presName="rootText" presStyleLbl="node2" presStyleIdx="0" presStyleCnt="2" custScaleX="209046" custScaleY="276189" custLinFactNeighborX="-3876" custLinFactNeighborY="-24557">
        <dgm:presLayoutVars>
          <dgm:chPref val="3"/>
        </dgm:presLayoutVars>
      </dgm:prSet>
      <dgm:spPr/>
      <dgm:t>
        <a:bodyPr/>
        <a:lstStyle/>
        <a:p>
          <a:endParaRPr lang="fr-FR"/>
        </a:p>
      </dgm:t>
    </dgm:pt>
    <dgm:pt modelId="{DB49D82F-2B86-4F2F-AB5E-F285F62446F5}" type="pres">
      <dgm:prSet presAssocID="{D4D5A396-A61A-4AB4-8B85-9B7ED36B019A}" presName="rootConnector" presStyleLbl="node2" presStyleIdx="0" presStyleCnt="2"/>
      <dgm:spPr/>
      <dgm:t>
        <a:bodyPr/>
        <a:lstStyle/>
        <a:p>
          <a:endParaRPr lang="fr-FR"/>
        </a:p>
      </dgm:t>
    </dgm:pt>
    <dgm:pt modelId="{A75C2AEC-6D6D-4717-84F6-30606F560756}" type="pres">
      <dgm:prSet presAssocID="{D4D5A396-A61A-4AB4-8B85-9B7ED36B019A}" presName="hierChild4" presStyleCnt="0"/>
      <dgm:spPr/>
    </dgm:pt>
    <dgm:pt modelId="{4823C804-C528-468D-A3AC-EBF05006D2D5}" type="pres">
      <dgm:prSet presAssocID="{A7E8EF90-2072-4142-9780-781C23717A3A}" presName="Name64" presStyleLbl="parChTrans1D3" presStyleIdx="0" presStyleCnt="6"/>
      <dgm:spPr/>
      <dgm:t>
        <a:bodyPr/>
        <a:lstStyle/>
        <a:p>
          <a:endParaRPr lang="fr-FR"/>
        </a:p>
      </dgm:t>
    </dgm:pt>
    <dgm:pt modelId="{587F8EF6-D1BC-4C12-ACEF-A000E143D6AC}" type="pres">
      <dgm:prSet presAssocID="{0645ECFF-0CE1-4E2E-95E4-4F55C44DAE99}" presName="hierRoot2" presStyleCnt="0">
        <dgm:presLayoutVars>
          <dgm:hierBranch val="init"/>
        </dgm:presLayoutVars>
      </dgm:prSet>
      <dgm:spPr/>
    </dgm:pt>
    <dgm:pt modelId="{490B05B8-A279-4DFF-95B5-9B9302412F29}" type="pres">
      <dgm:prSet presAssocID="{0645ECFF-0CE1-4E2E-95E4-4F55C44DAE99}" presName="rootComposite" presStyleCnt="0"/>
      <dgm:spPr/>
    </dgm:pt>
    <dgm:pt modelId="{BA45FFDD-5239-4FBA-8936-936ADA0F562A}" type="pres">
      <dgm:prSet presAssocID="{0645ECFF-0CE1-4E2E-95E4-4F55C44DAE99}" presName="rootText" presStyleLbl="node3" presStyleIdx="0" presStyleCnt="6" custScaleX="351816" custScaleY="152098" custLinFactNeighborX="-3861" custLinFactNeighborY="-3425">
        <dgm:presLayoutVars>
          <dgm:chPref val="3"/>
        </dgm:presLayoutVars>
      </dgm:prSet>
      <dgm:spPr/>
      <dgm:t>
        <a:bodyPr/>
        <a:lstStyle/>
        <a:p>
          <a:endParaRPr lang="fr-FR"/>
        </a:p>
      </dgm:t>
    </dgm:pt>
    <dgm:pt modelId="{240D43F5-C528-4E38-ABB8-C010B52539D3}" type="pres">
      <dgm:prSet presAssocID="{0645ECFF-0CE1-4E2E-95E4-4F55C44DAE99}" presName="rootConnector" presStyleLbl="node3" presStyleIdx="0" presStyleCnt="6"/>
      <dgm:spPr/>
      <dgm:t>
        <a:bodyPr/>
        <a:lstStyle/>
        <a:p>
          <a:endParaRPr lang="fr-FR"/>
        </a:p>
      </dgm:t>
    </dgm:pt>
    <dgm:pt modelId="{D608C6FC-CDCB-4379-B90A-94B984370FF8}" type="pres">
      <dgm:prSet presAssocID="{0645ECFF-0CE1-4E2E-95E4-4F55C44DAE99}" presName="hierChild4" presStyleCnt="0"/>
      <dgm:spPr/>
    </dgm:pt>
    <dgm:pt modelId="{A9725C52-F90E-428C-BFAC-12FDE79C45FA}" type="pres">
      <dgm:prSet presAssocID="{0645ECFF-0CE1-4E2E-95E4-4F55C44DAE99}" presName="hierChild5" presStyleCnt="0"/>
      <dgm:spPr/>
    </dgm:pt>
    <dgm:pt modelId="{A92A6044-AADB-416D-AEFC-D3C263E5C8BC}" type="pres">
      <dgm:prSet presAssocID="{8D88B37F-D5EC-4E79-9677-1312F84D44FA}" presName="Name64" presStyleLbl="parChTrans1D3" presStyleIdx="1" presStyleCnt="6"/>
      <dgm:spPr/>
      <dgm:t>
        <a:bodyPr/>
        <a:lstStyle/>
        <a:p>
          <a:endParaRPr lang="fr-FR"/>
        </a:p>
      </dgm:t>
    </dgm:pt>
    <dgm:pt modelId="{18588D2D-7E04-4309-912E-88ECD19777F2}" type="pres">
      <dgm:prSet presAssocID="{64869476-5B05-4763-89FE-CA77FB5AEABD}" presName="hierRoot2" presStyleCnt="0">
        <dgm:presLayoutVars>
          <dgm:hierBranch val="init"/>
        </dgm:presLayoutVars>
      </dgm:prSet>
      <dgm:spPr/>
    </dgm:pt>
    <dgm:pt modelId="{3AA354C5-C4BF-4762-B6FD-56380A19B5DF}" type="pres">
      <dgm:prSet presAssocID="{64869476-5B05-4763-89FE-CA77FB5AEABD}" presName="rootComposite" presStyleCnt="0"/>
      <dgm:spPr/>
    </dgm:pt>
    <dgm:pt modelId="{D5115616-2A12-40E7-8A41-93CCF63013EF}" type="pres">
      <dgm:prSet presAssocID="{64869476-5B05-4763-89FE-CA77FB5AEABD}" presName="rootText" presStyleLbl="node3" presStyleIdx="1" presStyleCnt="6" custScaleX="351816" custScaleY="152098" custLinFactNeighborX="-3585" custLinFactNeighborY="-11756">
        <dgm:presLayoutVars>
          <dgm:chPref val="3"/>
        </dgm:presLayoutVars>
      </dgm:prSet>
      <dgm:spPr/>
      <dgm:t>
        <a:bodyPr/>
        <a:lstStyle/>
        <a:p>
          <a:endParaRPr lang="fr-FR"/>
        </a:p>
      </dgm:t>
    </dgm:pt>
    <dgm:pt modelId="{363D796C-C1CA-46A6-B61A-75C9A3E77531}" type="pres">
      <dgm:prSet presAssocID="{64869476-5B05-4763-89FE-CA77FB5AEABD}" presName="rootConnector" presStyleLbl="node3" presStyleIdx="1" presStyleCnt="6"/>
      <dgm:spPr/>
      <dgm:t>
        <a:bodyPr/>
        <a:lstStyle/>
        <a:p>
          <a:endParaRPr lang="fr-FR"/>
        </a:p>
      </dgm:t>
    </dgm:pt>
    <dgm:pt modelId="{DFCC26CE-7775-41A3-A20B-B172BC59E9C0}" type="pres">
      <dgm:prSet presAssocID="{64869476-5B05-4763-89FE-CA77FB5AEABD}" presName="hierChild4" presStyleCnt="0"/>
      <dgm:spPr/>
    </dgm:pt>
    <dgm:pt modelId="{ABA1B442-047E-4503-AA88-E15EB9C00C45}" type="pres">
      <dgm:prSet presAssocID="{64869476-5B05-4763-89FE-CA77FB5AEABD}" presName="hierChild5" presStyleCnt="0"/>
      <dgm:spPr/>
    </dgm:pt>
    <dgm:pt modelId="{AA831424-336B-4FE3-97D0-8E2571EADE68}" type="pres">
      <dgm:prSet presAssocID="{021BCD1A-00E5-48AB-BEF4-51267C9E874A}" presName="Name64" presStyleLbl="parChTrans1D3" presStyleIdx="2" presStyleCnt="6"/>
      <dgm:spPr/>
      <dgm:t>
        <a:bodyPr/>
        <a:lstStyle/>
        <a:p>
          <a:endParaRPr lang="fr-FR"/>
        </a:p>
      </dgm:t>
    </dgm:pt>
    <dgm:pt modelId="{6A5ABFE5-823F-492F-A7AA-C4F86A69D657}" type="pres">
      <dgm:prSet presAssocID="{EC098975-5B69-4D87-BD81-A65E25B9A098}" presName="hierRoot2" presStyleCnt="0">
        <dgm:presLayoutVars>
          <dgm:hierBranch val="init"/>
        </dgm:presLayoutVars>
      </dgm:prSet>
      <dgm:spPr/>
    </dgm:pt>
    <dgm:pt modelId="{E9825D61-3372-41AD-9453-9C442D5D3676}" type="pres">
      <dgm:prSet presAssocID="{EC098975-5B69-4D87-BD81-A65E25B9A098}" presName="rootComposite" presStyleCnt="0"/>
      <dgm:spPr/>
    </dgm:pt>
    <dgm:pt modelId="{A0244B59-41B4-4F71-BDDE-F59349FE6558}" type="pres">
      <dgm:prSet presAssocID="{EC098975-5B69-4D87-BD81-A65E25B9A098}" presName="rootText" presStyleLbl="node3" presStyleIdx="2" presStyleCnt="6" custScaleX="351816" custScaleY="152098" custLinFactNeighborX="-3876" custLinFactNeighborY="-15075">
        <dgm:presLayoutVars>
          <dgm:chPref val="3"/>
        </dgm:presLayoutVars>
      </dgm:prSet>
      <dgm:spPr/>
      <dgm:t>
        <a:bodyPr/>
        <a:lstStyle/>
        <a:p>
          <a:endParaRPr lang="fr-FR"/>
        </a:p>
      </dgm:t>
    </dgm:pt>
    <dgm:pt modelId="{1F762460-E4CF-4765-B52C-4079261EB66B}" type="pres">
      <dgm:prSet presAssocID="{EC098975-5B69-4D87-BD81-A65E25B9A098}" presName="rootConnector" presStyleLbl="node3" presStyleIdx="2" presStyleCnt="6"/>
      <dgm:spPr/>
      <dgm:t>
        <a:bodyPr/>
        <a:lstStyle/>
        <a:p>
          <a:endParaRPr lang="fr-FR"/>
        </a:p>
      </dgm:t>
    </dgm:pt>
    <dgm:pt modelId="{9E8497C1-02E5-4BCB-9357-9CC741A7301E}" type="pres">
      <dgm:prSet presAssocID="{EC098975-5B69-4D87-BD81-A65E25B9A098}" presName="hierChild4" presStyleCnt="0"/>
      <dgm:spPr/>
    </dgm:pt>
    <dgm:pt modelId="{883119D2-7948-4914-AE2C-C43A9A677E3B}" type="pres">
      <dgm:prSet presAssocID="{EC098975-5B69-4D87-BD81-A65E25B9A098}" presName="hierChild5" presStyleCnt="0"/>
      <dgm:spPr/>
    </dgm:pt>
    <dgm:pt modelId="{8814318F-B6EA-490A-B5C9-8DB9B0212EE5}" type="pres">
      <dgm:prSet presAssocID="{AAE0FBF9-A25F-4A32-9B28-733C345D6B7F}" presName="Name64" presStyleLbl="parChTrans1D3" presStyleIdx="3" presStyleCnt="6"/>
      <dgm:spPr/>
      <dgm:t>
        <a:bodyPr/>
        <a:lstStyle/>
        <a:p>
          <a:endParaRPr lang="fr-FR"/>
        </a:p>
      </dgm:t>
    </dgm:pt>
    <dgm:pt modelId="{9DABC468-EAF0-493B-9CCD-BDC07D41E84B}" type="pres">
      <dgm:prSet presAssocID="{1C0767C7-F109-4AB9-9F52-10B820EE68D6}" presName="hierRoot2" presStyleCnt="0">
        <dgm:presLayoutVars>
          <dgm:hierBranch val="init"/>
        </dgm:presLayoutVars>
      </dgm:prSet>
      <dgm:spPr/>
    </dgm:pt>
    <dgm:pt modelId="{E1164798-4CB7-40CE-A70D-8D2EFEF86D46}" type="pres">
      <dgm:prSet presAssocID="{1C0767C7-F109-4AB9-9F52-10B820EE68D6}" presName="rootComposite" presStyleCnt="0"/>
      <dgm:spPr/>
    </dgm:pt>
    <dgm:pt modelId="{6830286F-9341-4D07-825D-4B0A3451404C}" type="pres">
      <dgm:prSet presAssocID="{1C0767C7-F109-4AB9-9F52-10B820EE68D6}" presName="rootText" presStyleLbl="node3" presStyleIdx="3" presStyleCnt="6" custScaleX="335955" custScaleY="173837" custLinFactNeighborX="-3528">
        <dgm:presLayoutVars>
          <dgm:chPref val="3"/>
        </dgm:presLayoutVars>
      </dgm:prSet>
      <dgm:spPr/>
      <dgm:t>
        <a:bodyPr/>
        <a:lstStyle/>
        <a:p>
          <a:endParaRPr lang="fr-FR"/>
        </a:p>
      </dgm:t>
    </dgm:pt>
    <dgm:pt modelId="{E5E9B226-DC51-4AE3-A7B4-2FE3FE9681CB}" type="pres">
      <dgm:prSet presAssocID="{1C0767C7-F109-4AB9-9F52-10B820EE68D6}" presName="rootConnector" presStyleLbl="node3" presStyleIdx="3" presStyleCnt="6"/>
      <dgm:spPr/>
      <dgm:t>
        <a:bodyPr/>
        <a:lstStyle/>
        <a:p>
          <a:endParaRPr lang="fr-FR"/>
        </a:p>
      </dgm:t>
    </dgm:pt>
    <dgm:pt modelId="{75178498-22FD-43F8-86D2-C339D80ED253}" type="pres">
      <dgm:prSet presAssocID="{1C0767C7-F109-4AB9-9F52-10B820EE68D6}" presName="hierChild4" presStyleCnt="0"/>
      <dgm:spPr/>
    </dgm:pt>
    <dgm:pt modelId="{9FAF1C52-4217-486B-99A6-D9D9A14DF1D1}" type="pres">
      <dgm:prSet presAssocID="{1C23B28E-67FA-4289-98CF-F0BACDDDDE96}" presName="Name64" presStyleLbl="parChTrans1D4" presStyleIdx="0" presStyleCnt="6"/>
      <dgm:spPr/>
      <dgm:t>
        <a:bodyPr/>
        <a:lstStyle/>
        <a:p>
          <a:endParaRPr lang="fr-FR"/>
        </a:p>
      </dgm:t>
    </dgm:pt>
    <dgm:pt modelId="{915A4B32-4D1B-4CC7-9A23-DA7D4D46D05E}" type="pres">
      <dgm:prSet presAssocID="{3906F3B5-713F-4A07-85A1-D357582CD9BD}" presName="hierRoot2" presStyleCnt="0">
        <dgm:presLayoutVars>
          <dgm:hierBranch val="init"/>
        </dgm:presLayoutVars>
      </dgm:prSet>
      <dgm:spPr/>
    </dgm:pt>
    <dgm:pt modelId="{26DD3AA2-E8DC-43E2-AC55-5C66456677AF}" type="pres">
      <dgm:prSet presAssocID="{3906F3B5-713F-4A07-85A1-D357582CD9BD}" presName="rootComposite" presStyleCnt="0"/>
      <dgm:spPr/>
    </dgm:pt>
    <dgm:pt modelId="{D7FC8B04-754D-49A0-8172-A3DF2037BCEF}" type="pres">
      <dgm:prSet presAssocID="{3906F3B5-713F-4A07-85A1-D357582CD9BD}" presName="rootText" presStyleLbl="node4" presStyleIdx="0" presStyleCnt="6" custScaleX="318134" custScaleY="163972" custLinFactNeighborX="15164" custLinFactNeighborY="-876">
        <dgm:presLayoutVars>
          <dgm:chPref val="3"/>
        </dgm:presLayoutVars>
      </dgm:prSet>
      <dgm:spPr/>
      <dgm:t>
        <a:bodyPr/>
        <a:lstStyle/>
        <a:p>
          <a:endParaRPr lang="fr-FR"/>
        </a:p>
      </dgm:t>
    </dgm:pt>
    <dgm:pt modelId="{5AA1B55D-1F39-4BD4-942E-96A6D9E809E4}" type="pres">
      <dgm:prSet presAssocID="{3906F3B5-713F-4A07-85A1-D357582CD9BD}" presName="rootConnector" presStyleLbl="node4" presStyleIdx="0" presStyleCnt="6"/>
      <dgm:spPr/>
      <dgm:t>
        <a:bodyPr/>
        <a:lstStyle/>
        <a:p>
          <a:endParaRPr lang="fr-FR"/>
        </a:p>
      </dgm:t>
    </dgm:pt>
    <dgm:pt modelId="{C764791A-7D92-4A74-BF0F-D2B307C61050}" type="pres">
      <dgm:prSet presAssocID="{3906F3B5-713F-4A07-85A1-D357582CD9BD}" presName="hierChild4" presStyleCnt="0"/>
      <dgm:spPr/>
    </dgm:pt>
    <dgm:pt modelId="{BD55F66C-D48D-4F07-9C18-49762330398E}" type="pres">
      <dgm:prSet presAssocID="{3906F3B5-713F-4A07-85A1-D357582CD9BD}" presName="hierChild5" presStyleCnt="0"/>
      <dgm:spPr/>
    </dgm:pt>
    <dgm:pt modelId="{E773E040-519E-476F-B9BC-6F88AB71B92C}" type="pres">
      <dgm:prSet presAssocID="{1C0767C7-F109-4AB9-9F52-10B820EE68D6}" presName="hierChild5" presStyleCnt="0"/>
      <dgm:spPr/>
    </dgm:pt>
    <dgm:pt modelId="{585EDEFA-5804-4BDE-8E94-DF2D03C1BC5C}" type="pres">
      <dgm:prSet presAssocID="{D4D5A396-A61A-4AB4-8B85-9B7ED36B019A}" presName="hierChild5" presStyleCnt="0"/>
      <dgm:spPr/>
    </dgm:pt>
    <dgm:pt modelId="{4CBA4055-86C7-4F4F-82F9-9E32C046F5F9}" type="pres">
      <dgm:prSet presAssocID="{0730FD5E-7B31-450F-98F0-6D583F5D5138}" presName="Name64" presStyleLbl="parChTrans1D2" presStyleIdx="1" presStyleCnt="2"/>
      <dgm:spPr/>
      <dgm:t>
        <a:bodyPr/>
        <a:lstStyle/>
        <a:p>
          <a:endParaRPr lang="fr-FR"/>
        </a:p>
      </dgm:t>
    </dgm:pt>
    <dgm:pt modelId="{A7CCAEF5-25A2-4CBA-92EE-DCA83590071E}" type="pres">
      <dgm:prSet presAssocID="{6A2D244E-E26E-41E6-BCCE-71AEDDD57492}" presName="hierRoot2" presStyleCnt="0">
        <dgm:presLayoutVars>
          <dgm:hierBranch val="init"/>
        </dgm:presLayoutVars>
      </dgm:prSet>
      <dgm:spPr/>
    </dgm:pt>
    <dgm:pt modelId="{0C91BD21-0F89-4D49-947C-C7F117911DC9}" type="pres">
      <dgm:prSet presAssocID="{6A2D244E-E26E-41E6-BCCE-71AEDDD57492}" presName="rootComposite" presStyleCnt="0"/>
      <dgm:spPr/>
    </dgm:pt>
    <dgm:pt modelId="{ED207B59-82A7-484F-BCF7-A73C96A38E95}" type="pres">
      <dgm:prSet presAssocID="{6A2D244E-E26E-41E6-BCCE-71AEDDD57492}" presName="rootText" presStyleLbl="node2" presStyleIdx="1" presStyleCnt="2" custScaleX="209046" custScaleY="276189" custLinFactNeighborX="-3876" custLinFactNeighborY="10543">
        <dgm:presLayoutVars>
          <dgm:chPref val="3"/>
        </dgm:presLayoutVars>
      </dgm:prSet>
      <dgm:spPr/>
      <dgm:t>
        <a:bodyPr/>
        <a:lstStyle/>
        <a:p>
          <a:endParaRPr lang="fr-FR"/>
        </a:p>
      </dgm:t>
    </dgm:pt>
    <dgm:pt modelId="{A517FDC0-8C11-4B9F-B35B-3ADA6FE9347D}" type="pres">
      <dgm:prSet presAssocID="{6A2D244E-E26E-41E6-BCCE-71AEDDD57492}" presName="rootConnector" presStyleLbl="node2" presStyleIdx="1" presStyleCnt="2"/>
      <dgm:spPr/>
      <dgm:t>
        <a:bodyPr/>
        <a:lstStyle/>
        <a:p>
          <a:endParaRPr lang="fr-FR"/>
        </a:p>
      </dgm:t>
    </dgm:pt>
    <dgm:pt modelId="{1D729986-BAD7-4F60-B942-4A97FA002532}" type="pres">
      <dgm:prSet presAssocID="{6A2D244E-E26E-41E6-BCCE-71AEDDD57492}" presName="hierChild4" presStyleCnt="0"/>
      <dgm:spPr/>
    </dgm:pt>
    <dgm:pt modelId="{24F4AF3E-1681-4CAA-9674-B903A303CE69}" type="pres">
      <dgm:prSet presAssocID="{B19F739B-5CCB-421C-B023-21545A4F8015}" presName="Name64" presStyleLbl="parChTrans1D3" presStyleIdx="4" presStyleCnt="6"/>
      <dgm:spPr/>
      <dgm:t>
        <a:bodyPr/>
        <a:lstStyle/>
        <a:p>
          <a:endParaRPr lang="fr-FR"/>
        </a:p>
      </dgm:t>
    </dgm:pt>
    <dgm:pt modelId="{F7B25A75-AADA-4407-B794-34BC8077F3FE}" type="pres">
      <dgm:prSet presAssocID="{7E08BFA6-E8C2-49B6-9145-7C70DC926F8C}" presName="hierRoot2" presStyleCnt="0">
        <dgm:presLayoutVars>
          <dgm:hierBranch val="init"/>
        </dgm:presLayoutVars>
      </dgm:prSet>
      <dgm:spPr/>
    </dgm:pt>
    <dgm:pt modelId="{0E63E7B0-12A6-4C6B-A30B-3A64EE23A8E4}" type="pres">
      <dgm:prSet presAssocID="{7E08BFA6-E8C2-49B6-9145-7C70DC926F8C}" presName="rootComposite" presStyleCnt="0"/>
      <dgm:spPr/>
    </dgm:pt>
    <dgm:pt modelId="{D3DD5160-C9C9-4844-AC7D-97F82A3628B8}" type="pres">
      <dgm:prSet presAssocID="{7E08BFA6-E8C2-49B6-9145-7C70DC926F8C}" presName="rootText" presStyleLbl="node3" presStyleIdx="4" presStyleCnt="6" custScaleX="351816" custScaleY="152098" custLinFactNeighborX="-3876" custLinFactNeighborY="23096">
        <dgm:presLayoutVars>
          <dgm:chPref val="3"/>
        </dgm:presLayoutVars>
      </dgm:prSet>
      <dgm:spPr/>
      <dgm:t>
        <a:bodyPr/>
        <a:lstStyle/>
        <a:p>
          <a:endParaRPr lang="fr-FR"/>
        </a:p>
      </dgm:t>
    </dgm:pt>
    <dgm:pt modelId="{A2E5B1B9-56C8-461F-B2F6-88070E7D3469}" type="pres">
      <dgm:prSet presAssocID="{7E08BFA6-E8C2-49B6-9145-7C70DC926F8C}" presName="rootConnector" presStyleLbl="node3" presStyleIdx="4" presStyleCnt="6"/>
      <dgm:spPr/>
      <dgm:t>
        <a:bodyPr/>
        <a:lstStyle/>
        <a:p>
          <a:endParaRPr lang="fr-FR"/>
        </a:p>
      </dgm:t>
    </dgm:pt>
    <dgm:pt modelId="{16876DAC-7A9A-4ED9-B2FE-5612322EF1C2}" type="pres">
      <dgm:prSet presAssocID="{7E08BFA6-E8C2-49B6-9145-7C70DC926F8C}" presName="hierChild4" presStyleCnt="0"/>
      <dgm:spPr/>
    </dgm:pt>
    <dgm:pt modelId="{1A9F834F-C9E7-4BBA-8545-F04F07759B86}" type="pres">
      <dgm:prSet presAssocID="{26C97DE0-4949-4527-A3B7-89637B564668}" presName="Name64" presStyleLbl="parChTrans1D4" presStyleIdx="1" presStyleCnt="6"/>
      <dgm:spPr/>
      <dgm:t>
        <a:bodyPr/>
        <a:lstStyle/>
        <a:p>
          <a:endParaRPr lang="fr-FR"/>
        </a:p>
      </dgm:t>
    </dgm:pt>
    <dgm:pt modelId="{3A7AE018-79D5-4C62-BD77-28BB2842CC10}" type="pres">
      <dgm:prSet presAssocID="{7367BF84-2AEA-4E6F-8714-720463520B18}" presName="hierRoot2" presStyleCnt="0">
        <dgm:presLayoutVars>
          <dgm:hierBranch val="init"/>
        </dgm:presLayoutVars>
      </dgm:prSet>
      <dgm:spPr/>
    </dgm:pt>
    <dgm:pt modelId="{454F7307-BA63-4E23-8DA6-03EE7A09115B}" type="pres">
      <dgm:prSet presAssocID="{7367BF84-2AEA-4E6F-8714-720463520B18}" presName="rootComposite" presStyleCnt="0"/>
      <dgm:spPr/>
    </dgm:pt>
    <dgm:pt modelId="{02353BEF-5C8A-4DCC-9762-BF34DDEBF227}" type="pres">
      <dgm:prSet presAssocID="{7367BF84-2AEA-4E6F-8714-720463520B18}" presName="rootText" presStyleLbl="node4" presStyleIdx="1" presStyleCnt="6" custScaleX="317130" custScaleY="171232" custLinFactNeighborY="11117">
        <dgm:presLayoutVars>
          <dgm:chPref val="3"/>
        </dgm:presLayoutVars>
      </dgm:prSet>
      <dgm:spPr/>
      <dgm:t>
        <a:bodyPr/>
        <a:lstStyle/>
        <a:p>
          <a:endParaRPr lang="fr-FR"/>
        </a:p>
      </dgm:t>
    </dgm:pt>
    <dgm:pt modelId="{19386D45-6308-4539-A1C9-B95516133B4B}" type="pres">
      <dgm:prSet presAssocID="{7367BF84-2AEA-4E6F-8714-720463520B18}" presName="rootConnector" presStyleLbl="node4" presStyleIdx="1" presStyleCnt="6"/>
      <dgm:spPr/>
      <dgm:t>
        <a:bodyPr/>
        <a:lstStyle/>
        <a:p>
          <a:endParaRPr lang="fr-FR"/>
        </a:p>
      </dgm:t>
    </dgm:pt>
    <dgm:pt modelId="{F1A4852F-D4C3-4843-BE69-DC24C2EB0483}" type="pres">
      <dgm:prSet presAssocID="{7367BF84-2AEA-4E6F-8714-720463520B18}" presName="hierChild4" presStyleCnt="0"/>
      <dgm:spPr/>
    </dgm:pt>
    <dgm:pt modelId="{086AC33D-A158-4944-ACA3-9C08CA0F89AA}" type="pres">
      <dgm:prSet presAssocID="{7367BF84-2AEA-4E6F-8714-720463520B18}" presName="hierChild5" presStyleCnt="0"/>
      <dgm:spPr/>
    </dgm:pt>
    <dgm:pt modelId="{591FE7E0-49F0-4C64-8A6D-D98A77055CB6}" type="pres">
      <dgm:prSet presAssocID="{5F1EC909-67EC-4F52-ADC4-9B37278DBF9B}" presName="Name64" presStyleLbl="parChTrans1D4" presStyleIdx="2" presStyleCnt="6"/>
      <dgm:spPr/>
      <dgm:t>
        <a:bodyPr/>
        <a:lstStyle/>
        <a:p>
          <a:endParaRPr lang="fr-FR"/>
        </a:p>
      </dgm:t>
    </dgm:pt>
    <dgm:pt modelId="{F5EE92FB-FE85-47AB-ADDD-15576BA08562}" type="pres">
      <dgm:prSet presAssocID="{231EB57D-8F91-446A-A161-8EAF0D326BC8}" presName="hierRoot2" presStyleCnt="0">
        <dgm:presLayoutVars>
          <dgm:hierBranch val="init"/>
        </dgm:presLayoutVars>
      </dgm:prSet>
      <dgm:spPr/>
    </dgm:pt>
    <dgm:pt modelId="{C7F2AB77-672D-4CA7-A98B-0D540C2D040A}" type="pres">
      <dgm:prSet presAssocID="{231EB57D-8F91-446A-A161-8EAF0D326BC8}" presName="rootComposite" presStyleCnt="0"/>
      <dgm:spPr/>
    </dgm:pt>
    <dgm:pt modelId="{D506AED9-6EEE-45BF-94A9-8929790A779B}" type="pres">
      <dgm:prSet presAssocID="{231EB57D-8F91-446A-A161-8EAF0D326BC8}" presName="rootText" presStyleLbl="node4" presStyleIdx="2" presStyleCnt="6" custScaleX="317130" custScaleY="171232" custLinFactNeighborY="20479">
        <dgm:presLayoutVars>
          <dgm:chPref val="3"/>
        </dgm:presLayoutVars>
      </dgm:prSet>
      <dgm:spPr/>
      <dgm:t>
        <a:bodyPr/>
        <a:lstStyle/>
        <a:p>
          <a:endParaRPr lang="fr-FR"/>
        </a:p>
      </dgm:t>
    </dgm:pt>
    <dgm:pt modelId="{FFB21EE5-B608-431B-BA65-BA45B87DEDF1}" type="pres">
      <dgm:prSet presAssocID="{231EB57D-8F91-446A-A161-8EAF0D326BC8}" presName="rootConnector" presStyleLbl="node4" presStyleIdx="2" presStyleCnt="6"/>
      <dgm:spPr/>
      <dgm:t>
        <a:bodyPr/>
        <a:lstStyle/>
        <a:p>
          <a:endParaRPr lang="fr-FR"/>
        </a:p>
      </dgm:t>
    </dgm:pt>
    <dgm:pt modelId="{050A7B59-94FE-4204-B444-3AB9943AC422}" type="pres">
      <dgm:prSet presAssocID="{231EB57D-8F91-446A-A161-8EAF0D326BC8}" presName="hierChild4" presStyleCnt="0"/>
      <dgm:spPr/>
    </dgm:pt>
    <dgm:pt modelId="{1568FEE2-FC43-4582-8026-D05D2CFE718D}" type="pres">
      <dgm:prSet presAssocID="{231EB57D-8F91-446A-A161-8EAF0D326BC8}" presName="hierChild5" presStyleCnt="0"/>
      <dgm:spPr/>
    </dgm:pt>
    <dgm:pt modelId="{A7A814A1-3E16-4D6D-AB5D-299415824E45}" type="pres">
      <dgm:prSet presAssocID="{56E735A3-3A9C-4DFF-B829-1D82F35391A0}" presName="Name64" presStyleLbl="parChTrans1D4" presStyleIdx="3" presStyleCnt="6"/>
      <dgm:spPr/>
      <dgm:t>
        <a:bodyPr/>
        <a:lstStyle/>
        <a:p>
          <a:endParaRPr lang="fr-FR"/>
        </a:p>
      </dgm:t>
    </dgm:pt>
    <dgm:pt modelId="{56E13A0F-E923-4A3E-965B-1940F70E9F34}" type="pres">
      <dgm:prSet presAssocID="{C88F7F39-B84F-48C6-B85B-3169D76D3F5E}" presName="hierRoot2" presStyleCnt="0">
        <dgm:presLayoutVars>
          <dgm:hierBranch val="init"/>
        </dgm:presLayoutVars>
      </dgm:prSet>
      <dgm:spPr/>
    </dgm:pt>
    <dgm:pt modelId="{D74F58BE-1C58-4261-852B-09BCB009ACB7}" type="pres">
      <dgm:prSet presAssocID="{C88F7F39-B84F-48C6-B85B-3169D76D3F5E}" presName="rootComposite" presStyleCnt="0"/>
      <dgm:spPr/>
    </dgm:pt>
    <dgm:pt modelId="{1029C259-1756-443D-8DB1-447D9CCFD4DB}" type="pres">
      <dgm:prSet presAssocID="{C88F7F39-B84F-48C6-B85B-3169D76D3F5E}" presName="rootText" presStyleLbl="node4" presStyleIdx="3" presStyleCnt="6" custScaleX="314608" custScaleY="166067" custLinFactNeighborY="18592">
        <dgm:presLayoutVars>
          <dgm:chPref val="3"/>
        </dgm:presLayoutVars>
      </dgm:prSet>
      <dgm:spPr/>
      <dgm:t>
        <a:bodyPr/>
        <a:lstStyle/>
        <a:p>
          <a:endParaRPr lang="fr-FR"/>
        </a:p>
      </dgm:t>
    </dgm:pt>
    <dgm:pt modelId="{4D62EAA7-1456-4B2B-ADF6-5292177D031B}" type="pres">
      <dgm:prSet presAssocID="{C88F7F39-B84F-48C6-B85B-3169D76D3F5E}" presName="rootConnector" presStyleLbl="node4" presStyleIdx="3" presStyleCnt="6"/>
      <dgm:spPr/>
      <dgm:t>
        <a:bodyPr/>
        <a:lstStyle/>
        <a:p>
          <a:endParaRPr lang="fr-FR"/>
        </a:p>
      </dgm:t>
    </dgm:pt>
    <dgm:pt modelId="{B6D6EC7F-58BE-4046-9E6E-4AD72C8C15E6}" type="pres">
      <dgm:prSet presAssocID="{C88F7F39-B84F-48C6-B85B-3169D76D3F5E}" presName="hierChild4" presStyleCnt="0"/>
      <dgm:spPr/>
    </dgm:pt>
    <dgm:pt modelId="{6595FE1A-EBBB-4728-A258-F85026C89F1D}" type="pres">
      <dgm:prSet presAssocID="{C88F7F39-B84F-48C6-B85B-3169D76D3F5E}" presName="hierChild5" presStyleCnt="0"/>
      <dgm:spPr/>
    </dgm:pt>
    <dgm:pt modelId="{FF0C415E-C0AF-4134-BFF0-5CA5EAB340AC}" type="pres">
      <dgm:prSet presAssocID="{7E08BFA6-E8C2-49B6-9145-7C70DC926F8C}" presName="hierChild5" presStyleCnt="0"/>
      <dgm:spPr/>
    </dgm:pt>
    <dgm:pt modelId="{93A72D33-8E09-4A8F-8B6B-AFDAAB847DF8}" type="pres">
      <dgm:prSet presAssocID="{9008B99E-B872-4685-9D55-676F3521CBB8}" presName="Name64" presStyleLbl="parChTrans1D3" presStyleIdx="5" presStyleCnt="6"/>
      <dgm:spPr/>
      <dgm:t>
        <a:bodyPr/>
        <a:lstStyle/>
        <a:p>
          <a:endParaRPr lang="fr-FR"/>
        </a:p>
      </dgm:t>
    </dgm:pt>
    <dgm:pt modelId="{5F8CEFDF-9F10-40E0-AC6A-AF23ED63080D}" type="pres">
      <dgm:prSet presAssocID="{65D98CD5-5C17-49E5-BA42-F8C6EB3D601E}" presName="hierRoot2" presStyleCnt="0">
        <dgm:presLayoutVars>
          <dgm:hierBranch val="init"/>
        </dgm:presLayoutVars>
      </dgm:prSet>
      <dgm:spPr/>
    </dgm:pt>
    <dgm:pt modelId="{5DE2000C-C1DC-4DAD-9391-451E892C4200}" type="pres">
      <dgm:prSet presAssocID="{65D98CD5-5C17-49E5-BA42-F8C6EB3D601E}" presName="rootComposite" presStyleCnt="0"/>
      <dgm:spPr/>
    </dgm:pt>
    <dgm:pt modelId="{74FE3E5F-2E43-4488-8053-ACC17D6CF542}" type="pres">
      <dgm:prSet presAssocID="{65D98CD5-5C17-49E5-BA42-F8C6EB3D601E}" presName="rootText" presStyleLbl="node3" presStyleIdx="5" presStyleCnt="6" custScaleX="351816" custScaleY="152098" custLinFactNeighborX="-3125" custLinFactNeighborY="6192">
        <dgm:presLayoutVars>
          <dgm:chPref val="3"/>
        </dgm:presLayoutVars>
      </dgm:prSet>
      <dgm:spPr/>
      <dgm:t>
        <a:bodyPr/>
        <a:lstStyle/>
        <a:p>
          <a:endParaRPr lang="fr-FR"/>
        </a:p>
      </dgm:t>
    </dgm:pt>
    <dgm:pt modelId="{8ABDCD1B-B186-4B4B-A474-E196138FF4EB}" type="pres">
      <dgm:prSet presAssocID="{65D98CD5-5C17-49E5-BA42-F8C6EB3D601E}" presName="rootConnector" presStyleLbl="node3" presStyleIdx="5" presStyleCnt="6"/>
      <dgm:spPr/>
      <dgm:t>
        <a:bodyPr/>
        <a:lstStyle/>
        <a:p>
          <a:endParaRPr lang="fr-FR"/>
        </a:p>
      </dgm:t>
    </dgm:pt>
    <dgm:pt modelId="{A3AB3258-9C68-4A0B-9EF5-5DCC2BAA7968}" type="pres">
      <dgm:prSet presAssocID="{65D98CD5-5C17-49E5-BA42-F8C6EB3D601E}" presName="hierChild4" presStyleCnt="0"/>
      <dgm:spPr/>
    </dgm:pt>
    <dgm:pt modelId="{7BF03935-32E5-408D-9798-BE0CAA8B43FC}" type="pres">
      <dgm:prSet presAssocID="{13923969-93F6-49EA-82CD-BCCF9C978DF5}" presName="Name64" presStyleLbl="parChTrans1D4" presStyleIdx="4" presStyleCnt="6"/>
      <dgm:spPr/>
      <dgm:t>
        <a:bodyPr/>
        <a:lstStyle/>
        <a:p>
          <a:endParaRPr lang="fr-FR"/>
        </a:p>
      </dgm:t>
    </dgm:pt>
    <dgm:pt modelId="{030BCC1A-C22E-4AA6-84BE-AEE28A8E99AD}" type="pres">
      <dgm:prSet presAssocID="{A9F71B0D-6C77-4B13-A533-A33F39C54645}" presName="hierRoot2" presStyleCnt="0">
        <dgm:presLayoutVars>
          <dgm:hierBranch val="init"/>
        </dgm:presLayoutVars>
      </dgm:prSet>
      <dgm:spPr/>
    </dgm:pt>
    <dgm:pt modelId="{94B6FC3B-1F11-4ED2-A94F-F1476089440E}" type="pres">
      <dgm:prSet presAssocID="{A9F71B0D-6C77-4B13-A533-A33F39C54645}" presName="rootComposite" presStyleCnt="0"/>
      <dgm:spPr/>
    </dgm:pt>
    <dgm:pt modelId="{6BF48C5C-66E6-491E-81D0-8CC5626D08D4}" type="pres">
      <dgm:prSet presAssocID="{A9F71B0D-6C77-4B13-A533-A33F39C54645}" presName="rootText" presStyleLbl="node4" presStyleIdx="4" presStyleCnt="6" custScaleX="317130" custScaleY="171232" custLinFactNeighborY="18837">
        <dgm:presLayoutVars>
          <dgm:chPref val="3"/>
        </dgm:presLayoutVars>
      </dgm:prSet>
      <dgm:spPr/>
      <dgm:t>
        <a:bodyPr/>
        <a:lstStyle/>
        <a:p>
          <a:endParaRPr lang="fr-FR"/>
        </a:p>
      </dgm:t>
    </dgm:pt>
    <dgm:pt modelId="{C12B3DD7-3C43-4111-8136-735557A3ACA0}" type="pres">
      <dgm:prSet presAssocID="{A9F71B0D-6C77-4B13-A533-A33F39C54645}" presName="rootConnector" presStyleLbl="node4" presStyleIdx="4" presStyleCnt="6"/>
      <dgm:spPr/>
      <dgm:t>
        <a:bodyPr/>
        <a:lstStyle/>
        <a:p>
          <a:endParaRPr lang="fr-FR"/>
        </a:p>
      </dgm:t>
    </dgm:pt>
    <dgm:pt modelId="{BDBED8B2-2356-4CF1-A534-6E6E996421F5}" type="pres">
      <dgm:prSet presAssocID="{A9F71B0D-6C77-4B13-A533-A33F39C54645}" presName="hierChild4" presStyleCnt="0"/>
      <dgm:spPr/>
    </dgm:pt>
    <dgm:pt modelId="{68625009-A91A-45C1-ABA3-F69F82E254D0}" type="pres">
      <dgm:prSet presAssocID="{A9F71B0D-6C77-4B13-A533-A33F39C54645}" presName="hierChild5" presStyleCnt="0"/>
      <dgm:spPr/>
    </dgm:pt>
    <dgm:pt modelId="{93C05F12-B579-4151-A51A-58EE79392D88}" type="pres">
      <dgm:prSet presAssocID="{EB50B27F-E2F4-46BF-AC87-7A51D4E9F297}" presName="Name64" presStyleLbl="parChTrans1D4" presStyleIdx="5" presStyleCnt="6"/>
      <dgm:spPr/>
      <dgm:t>
        <a:bodyPr/>
        <a:lstStyle/>
        <a:p>
          <a:endParaRPr lang="fr-FR"/>
        </a:p>
      </dgm:t>
    </dgm:pt>
    <dgm:pt modelId="{6CDE9299-998C-4CBA-9E89-A9C3B23B920C}" type="pres">
      <dgm:prSet presAssocID="{07D67211-B0B6-4CA0-98EC-4E679EC327BC}" presName="hierRoot2" presStyleCnt="0">
        <dgm:presLayoutVars>
          <dgm:hierBranch val="init"/>
        </dgm:presLayoutVars>
      </dgm:prSet>
      <dgm:spPr/>
    </dgm:pt>
    <dgm:pt modelId="{4FE67F49-FC54-47A7-A21D-C803827E2089}" type="pres">
      <dgm:prSet presAssocID="{07D67211-B0B6-4CA0-98EC-4E679EC327BC}" presName="rootComposite" presStyleCnt="0"/>
      <dgm:spPr/>
    </dgm:pt>
    <dgm:pt modelId="{81DAF311-FECC-477D-B606-4CBEC2B157B3}" type="pres">
      <dgm:prSet presAssocID="{07D67211-B0B6-4CA0-98EC-4E679EC327BC}" presName="rootText" presStyleLbl="node4" presStyleIdx="5" presStyleCnt="6" custScaleX="313104" custScaleY="159211" custLinFactNeighborY="18191">
        <dgm:presLayoutVars>
          <dgm:chPref val="3"/>
        </dgm:presLayoutVars>
      </dgm:prSet>
      <dgm:spPr/>
      <dgm:t>
        <a:bodyPr/>
        <a:lstStyle/>
        <a:p>
          <a:endParaRPr lang="fr-FR"/>
        </a:p>
      </dgm:t>
    </dgm:pt>
    <dgm:pt modelId="{FD1BF07F-AE9E-439E-A7EC-212E2E36AD01}" type="pres">
      <dgm:prSet presAssocID="{07D67211-B0B6-4CA0-98EC-4E679EC327BC}" presName="rootConnector" presStyleLbl="node4" presStyleIdx="5" presStyleCnt="6"/>
      <dgm:spPr/>
      <dgm:t>
        <a:bodyPr/>
        <a:lstStyle/>
        <a:p>
          <a:endParaRPr lang="fr-FR"/>
        </a:p>
      </dgm:t>
    </dgm:pt>
    <dgm:pt modelId="{B677A8F7-7F6E-4E05-B589-0B1EB7BB4580}" type="pres">
      <dgm:prSet presAssocID="{07D67211-B0B6-4CA0-98EC-4E679EC327BC}" presName="hierChild4" presStyleCnt="0"/>
      <dgm:spPr/>
    </dgm:pt>
    <dgm:pt modelId="{E6165E89-49DF-448A-B6F9-BEB75B1B3BE7}" type="pres">
      <dgm:prSet presAssocID="{07D67211-B0B6-4CA0-98EC-4E679EC327BC}" presName="hierChild5" presStyleCnt="0"/>
      <dgm:spPr/>
    </dgm:pt>
    <dgm:pt modelId="{A0D4496A-1313-49CD-B7DF-0A2120818399}" type="pres">
      <dgm:prSet presAssocID="{65D98CD5-5C17-49E5-BA42-F8C6EB3D601E}" presName="hierChild5" presStyleCnt="0"/>
      <dgm:spPr/>
    </dgm:pt>
    <dgm:pt modelId="{7AB3AD96-9451-4D61-B277-C38B9DD593C9}" type="pres">
      <dgm:prSet presAssocID="{6A2D244E-E26E-41E6-BCCE-71AEDDD57492}" presName="hierChild5" presStyleCnt="0"/>
      <dgm:spPr/>
    </dgm:pt>
    <dgm:pt modelId="{F1F0F0C5-A07F-3447-89FC-D690B09EC7F6}" type="pres">
      <dgm:prSet presAssocID="{EE863061-70C1-FF47-A7D9-43D9EBCF62AF}" presName="hierChild3" presStyleCnt="0"/>
      <dgm:spPr/>
    </dgm:pt>
  </dgm:ptLst>
  <dgm:cxnLst>
    <dgm:cxn modelId="{A210FE81-A8C8-462A-B7CD-449A04FBE26E}" type="presOf" srcId="{64869476-5B05-4763-89FE-CA77FB5AEABD}" destId="{363D796C-C1CA-46A6-B61A-75C9A3E77531}" srcOrd="1" destOrd="0" presId="urn:microsoft.com/office/officeart/2009/3/layout/HorizontalOrganizationChart"/>
    <dgm:cxn modelId="{F57FCFBA-C3C2-47FB-9C99-FC9B5F9F388F}" srcId="{65D98CD5-5C17-49E5-BA42-F8C6EB3D601E}" destId="{A9F71B0D-6C77-4B13-A533-A33F39C54645}" srcOrd="0" destOrd="0" parTransId="{13923969-93F6-49EA-82CD-BCCF9C978DF5}" sibTransId="{03762D13-8B4B-4C2A-AE3C-512559D23D5B}"/>
    <dgm:cxn modelId="{B8ABF135-5E19-41AC-9C65-EA8580982351}" type="presOf" srcId="{65D98CD5-5C17-49E5-BA42-F8C6EB3D601E}" destId="{74FE3E5F-2E43-4488-8053-ACC17D6CF542}" srcOrd="0" destOrd="0" presId="urn:microsoft.com/office/officeart/2009/3/layout/HorizontalOrganizationChart"/>
    <dgm:cxn modelId="{E8270724-CD56-4FBF-AA63-32CDE9452269}" srcId="{65D98CD5-5C17-49E5-BA42-F8C6EB3D601E}" destId="{07D67211-B0B6-4CA0-98EC-4E679EC327BC}" srcOrd="1" destOrd="0" parTransId="{EB50B27F-E2F4-46BF-AC87-7A51D4E9F297}" sibTransId="{A677EAC7-4CBD-498A-8679-3FF824378EDE}"/>
    <dgm:cxn modelId="{2970BC0E-A245-4165-8D82-2FAD52F66B6C}" srcId="{7E08BFA6-E8C2-49B6-9145-7C70DC926F8C}" destId="{C88F7F39-B84F-48C6-B85B-3169D76D3F5E}" srcOrd="2" destOrd="0" parTransId="{56E735A3-3A9C-4DFF-B829-1D82F35391A0}" sibTransId="{99AB7B36-33E8-461F-A64D-8EFB36924B7E}"/>
    <dgm:cxn modelId="{2A407775-9EEB-4505-B7E3-6EA5DA4000E7}" type="presOf" srcId="{C88F7F39-B84F-48C6-B85B-3169D76D3F5E}" destId="{4D62EAA7-1456-4B2B-ADF6-5292177D031B}" srcOrd="1" destOrd="0" presId="urn:microsoft.com/office/officeart/2009/3/layout/HorizontalOrganizationChart"/>
    <dgm:cxn modelId="{99306102-CF6A-4E36-8438-5722A632B2AE}" srcId="{EE863061-70C1-FF47-A7D9-43D9EBCF62AF}" destId="{D4D5A396-A61A-4AB4-8B85-9B7ED36B019A}" srcOrd="0" destOrd="0" parTransId="{03C7ABED-CFA3-4BDD-9987-6B4BDC14BD35}" sibTransId="{00EF2933-5616-4D0A-B1D5-415C9CD79C2C}"/>
    <dgm:cxn modelId="{29E8AAA8-FAE1-4250-B169-160D847C5C1F}" type="presOf" srcId="{3906F3B5-713F-4A07-85A1-D357582CD9BD}" destId="{5AA1B55D-1F39-4BD4-942E-96A6D9E809E4}" srcOrd="1" destOrd="0" presId="urn:microsoft.com/office/officeart/2009/3/layout/HorizontalOrganizationChart"/>
    <dgm:cxn modelId="{AA2FBCC5-2DB8-471F-8B42-C83838974A6D}" type="presOf" srcId="{0645ECFF-0CE1-4E2E-95E4-4F55C44DAE99}" destId="{240D43F5-C528-4E38-ABB8-C010B52539D3}" srcOrd="1" destOrd="0" presId="urn:microsoft.com/office/officeart/2009/3/layout/HorizontalOrganizationChart"/>
    <dgm:cxn modelId="{AB4F6FC1-0ACC-4BC5-9A5C-234CD8A43016}" type="presOf" srcId="{03C7ABED-CFA3-4BDD-9987-6B4BDC14BD35}" destId="{06C99246-F5C8-4C74-8296-104DBD62587F}" srcOrd="0" destOrd="0" presId="urn:microsoft.com/office/officeart/2009/3/layout/HorizontalOrganizationChart"/>
    <dgm:cxn modelId="{408D8DD8-E0C5-4370-A7DC-315438DD1F4D}" type="presOf" srcId="{9008B99E-B872-4685-9D55-676F3521CBB8}" destId="{93A72D33-8E09-4A8F-8B6B-AFDAAB847DF8}" srcOrd="0" destOrd="0" presId="urn:microsoft.com/office/officeart/2009/3/layout/HorizontalOrganizationChart"/>
    <dgm:cxn modelId="{0202337B-64FD-4E53-A34B-94691678AD86}" type="presOf" srcId="{B19F739B-5CCB-421C-B023-21545A4F8015}" destId="{24F4AF3E-1681-4CAA-9674-B903A303CE69}" srcOrd="0" destOrd="0" presId="urn:microsoft.com/office/officeart/2009/3/layout/HorizontalOrganizationChart"/>
    <dgm:cxn modelId="{C9523A72-AA65-C44D-8412-17EDD9888EF5}" type="presOf" srcId="{7E98CE94-B835-1947-87C7-F2EBD09DE06D}" destId="{3C6836EE-DD63-7848-BD7A-0D323AD57F63}" srcOrd="0" destOrd="0" presId="urn:microsoft.com/office/officeart/2009/3/layout/HorizontalOrganizationChart"/>
    <dgm:cxn modelId="{368FF9B3-DA7D-4476-873C-760394BBF33D}" srcId="{7E08BFA6-E8C2-49B6-9145-7C70DC926F8C}" destId="{231EB57D-8F91-446A-A161-8EAF0D326BC8}" srcOrd="1" destOrd="0" parTransId="{5F1EC909-67EC-4F52-ADC4-9B37278DBF9B}" sibTransId="{1C6AAE07-C3A5-4721-A43C-0C8897F1B109}"/>
    <dgm:cxn modelId="{268B92E4-D08D-4747-987F-59E06B0204E1}" srcId="{D4D5A396-A61A-4AB4-8B85-9B7ED36B019A}" destId="{64869476-5B05-4763-89FE-CA77FB5AEABD}" srcOrd="1" destOrd="0" parTransId="{8D88B37F-D5EC-4E79-9677-1312F84D44FA}" sibTransId="{8C3A15EC-72EF-4061-BEDC-1BE47C2ACA74}"/>
    <dgm:cxn modelId="{69714982-F13A-473F-8349-444689A68804}" type="presOf" srcId="{6A2D244E-E26E-41E6-BCCE-71AEDDD57492}" destId="{A517FDC0-8C11-4B9F-B35B-3ADA6FE9347D}" srcOrd="1" destOrd="0" presId="urn:microsoft.com/office/officeart/2009/3/layout/HorizontalOrganizationChart"/>
    <dgm:cxn modelId="{0195672C-E1C7-4E26-9E90-18C7C12E5FFD}" type="presOf" srcId="{7E08BFA6-E8C2-49B6-9145-7C70DC926F8C}" destId="{A2E5B1B9-56C8-461F-B2F6-88070E7D3469}" srcOrd="1" destOrd="0" presId="urn:microsoft.com/office/officeart/2009/3/layout/HorizontalOrganizationChart"/>
    <dgm:cxn modelId="{53CD4DF0-E223-4ACA-B4AB-91CF261338E0}" type="presOf" srcId="{EB50B27F-E2F4-46BF-AC87-7A51D4E9F297}" destId="{93C05F12-B579-4151-A51A-58EE79392D88}" srcOrd="0" destOrd="0" presId="urn:microsoft.com/office/officeart/2009/3/layout/HorizontalOrganizationChart"/>
    <dgm:cxn modelId="{F4625325-32CD-4BB3-9426-CC29B804825D}" type="presOf" srcId="{D4D5A396-A61A-4AB4-8B85-9B7ED36B019A}" destId="{65A52E4F-A296-4E11-8BCF-0C86CBE55D64}" srcOrd="0" destOrd="0" presId="urn:microsoft.com/office/officeart/2009/3/layout/HorizontalOrganizationChart"/>
    <dgm:cxn modelId="{9A1D6D02-DC28-44D0-B5F6-C8915BCCC552}" type="presOf" srcId="{8D88B37F-D5EC-4E79-9677-1312F84D44FA}" destId="{A92A6044-AADB-416D-AEFC-D3C263E5C8BC}" srcOrd="0" destOrd="0" presId="urn:microsoft.com/office/officeart/2009/3/layout/HorizontalOrganizationChart"/>
    <dgm:cxn modelId="{F4B7DA1D-77A0-4DA8-A424-19A869688615}" type="presOf" srcId="{AAE0FBF9-A25F-4A32-9B28-733C345D6B7F}" destId="{8814318F-B6EA-490A-B5C9-8DB9B0212EE5}" srcOrd="0" destOrd="0" presId="urn:microsoft.com/office/officeart/2009/3/layout/HorizontalOrganizationChart"/>
    <dgm:cxn modelId="{72675DFC-B537-4253-9963-F0658C948BC7}" type="presOf" srcId="{7367BF84-2AEA-4E6F-8714-720463520B18}" destId="{19386D45-6308-4539-A1C9-B95516133B4B}" srcOrd="1" destOrd="0" presId="urn:microsoft.com/office/officeart/2009/3/layout/HorizontalOrganizationChart"/>
    <dgm:cxn modelId="{4391BEBD-DA87-4BC3-B196-85E88E6825F8}" type="presOf" srcId="{6A2D244E-E26E-41E6-BCCE-71AEDDD57492}" destId="{ED207B59-82A7-484F-BCF7-A73C96A38E95}" srcOrd="0" destOrd="0" presId="urn:microsoft.com/office/officeart/2009/3/layout/HorizontalOrganizationChart"/>
    <dgm:cxn modelId="{F6D555E4-F4FF-457E-A370-9141E42DC3D5}" type="presOf" srcId="{07D67211-B0B6-4CA0-98EC-4E679EC327BC}" destId="{81DAF311-FECC-477D-B606-4CBEC2B157B3}" srcOrd="0" destOrd="0" presId="urn:microsoft.com/office/officeart/2009/3/layout/HorizontalOrganizationChart"/>
    <dgm:cxn modelId="{1AAFC662-4A21-4913-A6E0-A48BB347D84F}" type="presOf" srcId="{0730FD5E-7B31-450F-98F0-6D583F5D5138}" destId="{4CBA4055-86C7-4F4F-82F9-9E32C046F5F9}" srcOrd="0" destOrd="0" presId="urn:microsoft.com/office/officeart/2009/3/layout/HorizontalOrganizationChart"/>
    <dgm:cxn modelId="{F59CCF73-3E0E-426B-8CC0-58759BB16D18}" type="presOf" srcId="{0645ECFF-0CE1-4E2E-95E4-4F55C44DAE99}" destId="{BA45FFDD-5239-4FBA-8936-936ADA0F562A}" srcOrd="0" destOrd="0" presId="urn:microsoft.com/office/officeart/2009/3/layout/HorizontalOrganizationChart"/>
    <dgm:cxn modelId="{9488F016-2EFA-4A4B-845F-750C45CF34CA}" type="presOf" srcId="{1C0767C7-F109-4AB9-9F52-10B820EE68D6}" destId="{E5E9B226-DC51-4AE3-A7B4-2FE3FE9681CB}" srcOrd="1" destOrd="0" presId="urn:microsoft.com/office/officeart/2009/3/layout/HorizontalOrganizationChart"/>
    <dgm:cxn modelId="{C0964636-4A71-4CC4-8CC1-E36E9C609FE0}" srcId="{6A2D244E-E26E-41E6-BCCE-71AEDDD57492}" destId="{65D98CD5-5C17-49E5-BA42-F8C6EB3D601E}" srcOrd="1" destOrd="0" parTransId="{9008B99E-B872-4685-9D55-676F3521CBB8}" sibTransId="{C8FA5DC8-E535-4C2C-BE49-2EE322BAC181}"/>
    <dgm:cxn modelId="{04596994-7B90-4A56-90D3-34F513A4A0D2}" type="presOf" srcId="{65D98CD5-5C17-49E5-BA42-F8C6EB3D601E}" destId="{8ABDCD1B-B186-4B4B-A474-E196138FF4EB}" srcOrd="1" destOrd="0" presId="urn:microsoft.com/office/officeart/2009/3/layout/HorizontalOrganizationChart"/>
    <dgm:cxn modelId="{C10DB845-A809-4BBD-8F6F-3788802E8107}" srcId="{D4D5A396-A61A-4AB4-8B85-9B7ED36B019A}" destId="{0645ECFF-0CE1-4E2E-95E4-4F55C44DAE99}" srcOrd="0" destOrd="0" parTransId="{A7E8EF90-2072-4142-9780-781C23717A3A}" sibTransId="{79CF728E-76D9-478F-A5E4-771BA5E354B4}"/>
    <dgm:cxn modelId="{40CE3785-129C-41AD-B34B-22E5CBC20196}" type="presOf" srcId="{021BCD1A-00E5-48AB-BEF4-51267C9E874A}" destId="{AA831424-336B-4FE3-97D0-8E2571EADE68}" srcOrd="0" destOrd="0" presId="urn:microsoft.com/office/officeart/2009/3/layout/HorizontalOrganizationChart"/>
    <dgm:cxn modelId="{056F5B2F-82BE-7848-9532-5A421FC0D6B3}" srcId="{7E98CE94-B835-1947-87C7-F2EBD09DE06D}" destId="{EE863061-70C1-FF47-A7D9-43D9EBCF62AF}" srcOrd="0" destOrd="0" parTransId="{1F42E123-EE52-8841-BAAC-8180CBFA8D32}" sibTransId="{F5162EAD-505F-9C43-84AC-97B21A1FC1B7}"/>
    <dgm:cxn modelId="{A79DD320-E317-2B4E-ACA2-26E437646308}" type="presOf" srcId="{EE863061-70C1-FF47-A7D9-43D9EBCF62AF}" destId="{3D78A0E4-C3B0-4E42-A20D-FCAFE5034373}" srcOrd="0" destOrd="0" presId="urn:microsoft.com/office/officeart/2009/3/layout/HorizontalOrganizationChart"/>
    <dgm:cxn modelId="{0EAF106A-4173-4EF0-BA8E-C56544110E6B}" type="presOf" srcId="{A7E8EF90-2072-4142-9780-781C23717A3A}" destId="{4823C804-C528-468D-A3AC-EBF05006D2D5}" srcOrd="0" destOrd="0" presId="urn:microsoft.com/office/officeart/2009/3/layout/HorizontalOrganizationChart"/>
    <dgm:cxn modelId="{EA4C1139-196E-46A1-8CA4-D366E4C4D755}" type="presOf" srcId="{64869476-5B05-4763-89FE-CA77FB5AEABD}" destId="{D5115616-2A12-40E7-8A41-93CCF63013EF}" srcOrd="0" destOrd="0" presId="urn:microsoft.com/office/officeart/2009/3/layout/HorizontalOrganizationChart"/>
    <dgm:cxn modelId="{049EC459-5DFC-48EB-BDE7-65B7214A4A05}" type="presOf" srcId="{EC098975-5B69-4D87-BD81-A65E25B9A098}" destId="{1F762460-E4CF-4765-B52C-4079261EB66B}" srcOrd="1" destOrd="0" presId="urn:microsoft.com/office/officeart/2009/3/layout/HorizontalOrganizationChart"/>
    <dgm:cxn modelId="{EF0D2D04-FF34-4592-9BB5-3913B84CEA45}" type="presOf" srcId="{07D67211-B0B6-4CA0-98EC-4E679EC327BC}" destId="{FD1BF07F-AE9E-439E-A7EC-212E2E36AD01}" srcOrd="1" destOrd="0" presId="urn:microsoft.com/office/officeart/2009/3/layout/HorizontalOrganizationChart"/>
    <dgm:cxn modelId="{C956BFA4-AB72-4673-8AA6-EDF6031ED812}" type="presOf" srcId="{7E08BFA6-E8C2-49B6-9145-7C70DC926F8C}" destId="{D3DD5160-C9C9-4844-AC7D-97F82A3628B8}" srcOrd="0" destOrd="0" presId="urn:microsoft.com/office/officeart/2009/3/layout/HorizontalOrganizationChart"/>
    <dgm:cxn modelId="{91AA0FFF-C73B-46DD-BF8B-B3EB50AD439D}" type="presOf" srcId="{D4D5A396-A61A-4AB4-8B85-9B7ED36B019A}" destId="{DB49D82F-2B86-4F2F-AB5E-F285F62446F5}" srcOrd="1" destOrd="0" presId="urn:microsoft.com/office/officeart/2009/3/layout/HorizontalOrganizationChart"/>
    <dgm:cxn modelId="{7BAA34E5-0287-419C-BE0A-EE7DEB6EA1B6}" type="presOf" srcId="{A9F71B0D-6C77-4B13-A533-A33F39C54645}" destId="{6BF48C5C-66E6-491E-81D0-8CC5626D08D4}" srcOrd="0" destOrd="0" presId="urn:microsoft.com/office/officeart/2009/3/layout/HorizontalOrganizationChart"/>
    <dgm:cxn modelId="{95004ADE-F384-4745-8BEF-34FD028B3CDC}" type="presOf" srcId="{EC098975-5B69-4D87-BD81-A65E25B9A098}" destId="{A0244B59-41B4-4F71-BDDE-F59349FE6558}" srcOrd="0" destOrd="0" presId="urn:microsoft.com/office/officeart/2009/3/layout/HorizontalOrganizationChart"/>
    <dgm:cxn modelId="{8F738900-6201-461A-A6EF-A4AF9DF1827E}" srcId="{D4D5A396-A61A-4AB4-8B85-9B7ED36B019A}" destId="{EC098975-5B69-4D87-BD81-A65E25B9A098}" srcOrd="2" destOrd="0" parTransId="{021BCD1A-00E5-48AB-BEF4-51267C9E874A}" sibTransId="{0997A46C-F0FC-46A3-9679-BC508141953E}"/>
    <dgm:cxn modelId="{6FAD3CEB-C765-4E18-B7DB-4776E6407797}" type="presOf" srcId="{56E735A3-3A9C-4DFF-B829-1D82F35391A0}" destId="{A7A814A1-3E16-4D6D-AB5D-299415824E45}" srcOrd="0" destOrd="0" presId="urn:microsoft.com/office/officeart/2009/3/layout/HorizontalOrganizationChart"/>
    <dgm:cxn modelId="{7C39A6C7-59EC-400C-9DA3-31114C144507}" type="presOf" srcId="{231EB57D-8F91-446A-A161-8EAF0D326BC8}" destId="{FFB21EE5-B608-431B-BA65-BA45B87DEDF1}" srcOrd="1" destOrd="0" presId="urn:microsoft.com/office/officeart/2009/3/layout/HorizontalOrganizationChart"/>
    <dgm:cxn modelId="{67F20572-2ED5-47C1-93C5-F39848BFB6F8}" type="presOf" srcId="{7367BF84-2AEA-4E6F-8714-720463520B18}" destId="{02353BEF-5C8A-4DCC-9762-BF34DDEBF227}" srcOrd="0" destOrd="0" presId="urn:microsoft.com/office/officeart/2009/3/layout/HorizontalOrganizationChart"/>
    <dgm:cxn modelId="{41B33AFB-019E-4646-8A9E-ADD3EC816918}" type="presOf" srcId="{C88F7F39-B84F-48C6-B85B-3169D76D3F5E}" destId="{1029C259-1756-443D-8DB1-447D9CCFD4DB}" srcOrd="0" destOrd="0" presId="urn:microsoft.com/office/officeart/2009/3/layout/HorizontalOrganizationChart"/>
    <dgm:cxn modelId="{0929EDF5-F2B5-4503-BC08-7F6742E3877F}" type="presOf" srcId="{13923969-93F6-49EA-82CD-BCCF9C978DF5}" destId="{7BF03935-32E5-408D-9798-BE0CAA8B43FC}" srcOrd="0" destOrd="0" presId="urn:microsoft.com/office/officeart/2009/3/layout/HorizontalOrganizationChart"/>
    <dgm:cxn modelId="{026FCA72-3292-4676-AAB7-0B7AA924422F}" type="presOf" srcId="{1C23B28E-67FA-4289-98CF-F0BACDDDDE96}" destId="{9FAF1C52-4217-486B-99A6-D9D9A14DF1D1}" srcOrd="0" destOrd="0" presId="urn:microsoft.com/office/officeart/2009/3/layout/HorizontalOrganizationChart"/>
    <dgm:cxn modelId="{DB41FD74-A3E8-40ED-8AF3-439D3F640500}" type="presOf" srcId="{A9F71B0D-6C77-4B13-A533-A33F39C54645}" destId="{C12B3DD7-3C43-4111-8136-735557A3ACA0}" srcOrd="1" destOrd="0" presId="urn:microsoft.com/office/officeart/2009/3/layout/HorizontalOrganizationChart"/>
    <dgm:cxn modelId="{BE7ECEE3-8917-4306-878D-2559CDDA2AD5}" type="presOf" srcId="{26C97DE0-4949-4527-A3B7-89637B564668}" destId="{1A9F834F-C9E7-4BBA-8545-F04F07759B86}" srcOrd="0" destOrd="0" presId="urn:microsoft.com/office/officeart/2009/3/layout/HorizontalOrganizationChart"/>
    <dgm:cxn modelId="{F0E41C8E-FF88-4BA6-B762-0CA21032E3F7}" srcId="{6A2D244E-E26E-41E6-BCCE-71AEDDD57492}" destId="{7E08BFA6-E8C2-49B6-9145-7C70DC926F8C}" srcOrd="0" destOrd="0" parTransId="{B19F739B-5CCB-421C-B023-21545A4F8015}" sibTransId="{70EC14F1-7BA8-4B03-8343-A3DD35C66601}"/>
    <dgm:cxn modelId="{F0A8B342-EC87-4B4B-9EB8-8BFE4AD9D9EC}" srcId="{7E08BFA6-E8C2-49B6-9145-7C70DC926F8C}" destId="{7367BF84-2AEA-4E6F-8714-720463520B18}" srcOrd="0" destOrd="0" parTransId="{26C97DE0-4949-4527-A3B7-89637B564668}" sibTransId="{3A1938BA-39E0-4035-81B1-E84734F0FBD9}"/>
    <dgm:cxn modelId="{30658FF5-4276-44B8-B97B-C7A8AC8729FA}" type="presOf" srcId="{3906F3B5-713F-4A07-85A1-D357582CD9BD}" destId="{D7FC8B04-754D-49A0-8172-A3DF2037BCEF}" srcOrd="0" destOrd="0" presId="urn:microsoft.com/office/officeart/2009/3/layout/HorizontalOrganizationChart"/>
    <dgm:cxn modelId="{5A3D8573-9B75-46A3-B195-CB6AC7B6FC76}" type="presOf" srcId="{231EB57D-8F91-446A-A161-8EAF0D326BC8}" destId="{D506AED9-6EEE-45BF-94A9-8929790A779B}" srcOrd="0" destOrd="0" presId="urn:microsoft.com/office/officeart/2009/3/layout/HorizontalOrganizationChart"/>
    <dgm:cxn modelId="{57995E6A-7182-4D0D-94C0-2BE4BD06A1F8}" srcId="{EE863061-70C1-FF47-A7D9-43D9EBCF62AF}" destId="{6A2D244E-E26E-41E6-BCCE-71AEDDD57492}" srcOrd="1" destOrd="0" parTransId="{0730FD5E-7B31-450F-98F0-6D583F5D5138}" sibTransId="{C34A1D42-B776-4B59-9546-364561121871}"/>
    <dgm:cxn modelId="{F95D6686-CFFE-41AA-B376-F84141AAD8AE}" type="presOf" srcId="{1C0767C7-F109-4AB9-9F52-10B820EE68D6}" destId="{6830286F-9341-4D07-825D-4B0A3451404C}" srcOrd="0" destOrd="0" presId="urn:microsoft.com/office/officeart/2009/3/layout/HorizontalOrganizationChart"/>
    <dgm:cxn modelId="{60984CAB-41DD-4971-AB6F-BB347169FA22}" type="presOf" srcId="{5F1EC909-67EC-4F52-ADC4-9B37278DBF9B}" destId="{591FE7E0-49F0-4C64-8A6D-D98A77055CB6}" srcOrd="0" destOrd="0" presId="urn:microsoft.com/office/officeart/2009/3/layout/HorizontalOrganizationChart"/>
    <dgm:cxn modelId="{4A260EE4-C6AA-454D-950A-CDD1765D06B0}" srcId="{1C0767C7-F109-4AB9-9F52-10B820EE68D6}" destId="{3906F3B5-713F-4A07-85A1-D357582CD9BD}" srcOrd="0" destOrd="0" parTransId="{1C23B28E-67FA-4289-98CF-F0BACDDDDE96}" sibTransId="{0B001AEB-881A-4E48-BAF6-18AE475DEC45}"/>
    <dgm:cxn modelId="{B19D40B2-596F-894C-82C3-BBE249359FDD}" type="presOf" srcId="{EE863061-70C1-FF47-A7D9-43D9EBCF62AF}" destId="{5744C39F-08A6-3D45-A81F-C32C64200BE1}" srcOrd="1" destOrd="0" presId="urn:microsoft.com/office/officeart/2009/3/layout/HorizontalOrganizationChart"/>
    <dgm:cxn modelId="{44B4AC1F-3F03-49DA-9A62-54F63468A62A}" srcId="{D4D5A396-A61A-4AB4-8B85-9B7ED36B019A}" destId="{1C0767C7-F109-4AB9-9F52-10B820EE68D6}" srcOrd="3" destOrd="0" parTransId="{AAE0FBF9-A25F-4A32-9B28-733C345D6B7F}" sibTransId="{745AD994-FE92-482E-9B35-CA216A6B0934}"/>
    <dgm:cxn modelId="{7D86FE16-2794-8B47-960D-A2B327560E22}" type="presParOf" srcId="{3C6836EE-DD63-7848-BD7A-0D323AD57F63}" destId="{5CCCC226-6175-9A47-BA8D-B8E1250B1763}" srcOrd="0" destOrd="0" presId="urn:microsoft.com/office/officeart/2009/3/layout/HorizontalOrganizationChart"/>
    <dgm:cxn modelId="{5AFD1F62-A6BE-2F45-816E-ECFE14707D90}" type="presParOf" srcId="{5CCCC226-6175-9A47-BA8D-B8E1250B1763}" destId="{6F5A691B-ADCA-6646-9178-B825DACE1B54}" srcOrd="0" destOrd="0" presId="urn:microsoft.com/office/officeart/2009/3/layout/HorizontalOrganizationChart"/>
    <dgm:cxn modelId="{25A3EEC2-4AD0-8D41-8A48-0B4BD84F4BBA}" type="presParOf" srcId="{6F5A691B-ADCA-6646-9178-B825DACE1B54}" destId="{3D78A0E4-C3B0-4E42-A20D-FCAFE5034373}" srcOrd="0" destOrd="0" presId="urn:microsoft.com/office/officeart/2009/3/layout/HorizontalOrganizationChart"/>
    <dgm:cxn modelId="{0026A479-5372-8B44-98D6-CD0AA03F6017}" type="presParOf" srcId="{6F5A691B-ADCA-6646-9178-B825DACE1B54}" destId="{5744C39F-08A6-3D45-A81F-C32C64200BE1}" srcOrd="1" destOrd="0" presId="urn:microsoft.com/office/officeart/2009/3/layout/HorizontalOrganizationChart"/>
    <dgm:cxn modelId="{06A9A581-544D-7E4C-9FE0-AAE7E2062C4C}" type="presParOf" srcId="{5CCCC226-6175-9A47-BA8D-B8E1250B1763}" destId="{AF662F99-B11F-CB48-BCEA-0FBC7192623E}" srcOrd="1" destOrd="0" presId="urn:microsoft.com/office/officeart/2009/3/layout/HorizontalOrganizationChart"/>
    <dgm:cxn modelId="{7FC9A515-AFF3-4C96-BF08-10F1A99726FF}" type="presParOf" srcId="{AF662F99-B11F-CB48-BCEA-0FBC7192623E}" destId="{06C99246-F5C8-4C74-8296-104DBD62587F}" srcOrd="0" destOrd="0" presId="urn:microsoft.com/office/officeart/2009/3/layout/HorizontalOrganizationChart"/>
    <dgm:cxn modelId="{96686104-6EAB-4B7D-BD00-7C41BAD66DA3}" type="presParOf" srcId="{AF662F99-B11F-CB48-BCEA-0FBC7192623E}" destId="{2C399417-6D3A-4F28-AD92-58C655CF187D}" srcOrd="1" destOrd="0" presId="urn:microsoft.com/office/officeart/2009/3/layout/HorizontalOrganizationChart"/>
    <dgm:cxn modelId="{5FA2FA52-F895-45D9-B0BA-C078A5C7BB85}" type="presParOf" srcId="{2C399417-6D3A-4F28-AD92-58C655CF187D}" destId="{BA59412B-060E-4AF8-B6C6-751F26495391}" srcOrd="0" destOrd="0" presId="urn:microsoft.com/office/officeart/2009/3/layout/HorizontalOrganizationChart"/>
    <dgm:cxn modelId="{20627431-7512-4EAE-8EEA-9FBE99AF2601}" type="presParOf" srcId="{BA59412B-060E-4AF8-B6C6-751F26495391}" destId="{65A52E4F-A296-4E11-8BCF-0C86CBE55D64}" srcOrd="0" destOrd="0" presId="urn:microsoft.com/office/officeart/2009/3/layout/HorizontalOrganizationChart"/>
    <dgm:cxn modelId="{B04A4C16-EC27-4612-9F36-D9B57AD28089}" type="presParOf" srcId="{BA59412B-060E-4AF8-B6C6-751F26495391}" destId="{DB49D82F-2B86-4F2F-AB5E-F285F62446F5}" srcOrd="1" destOrd="0" presId="urn:microsoft.com/office/officeart/2009/3/layout/HorizontalOrganizationChart"/>
    <dgm:cxn modelId="{7018CD07-B830-4768-ACD8-BDA31C9CB8B9}" type="presParOf" srcId="{2C399417-6D3A-4F28-AD92-58C655CF187D}" destId="{A75C2AEC-6D6D-4717-84F6-30606F560756}" srcOrd="1" destOrd="0" presId="urn:microsoft.com/office/officeart/2009/3/layout/HorizontalOrganizationChart"/>
    <dgm:cxn modelId="{E131B07E-25AE-405F-B6E3-A661AE0C026C}" type="presParOf" srcId="{A75C2AEC-6D6D-4717-84F6-30606F560756}" destId="{4823C804-C528-468D-A3AC-EBF05006D2D5}" srcOrd="0" destOrd="0" presId="urn:microsoft.com/office/officeart/2009/3/layout/HorizontalOrganizationChart"/>
    <dgm:cxn modelId="{D1D2175B-204C-4E8B-866D-7729A54387B2}" type="presParOf" srcId="{A75C2AEC-6D6D-4717-84F6-30606F560756}" destId="{587F8EF6-D1BC-4C12-ACEF-A000E143D6AC}" srcOrd="1" destOrd="0" presId="urn:microsoft.com/office/officeart/2009/3/layout/HorizontalOrganizationChart"/>
    <dgm:cxn modelId="{DB769E5F-DF19-454C-8E72-678AA9BDB20C}" type="presParOf" srcId="{587F8EF6-D1BC-4C12-ACEF-A000E143D6AC}" destId="{490B05B8-A279-4DFF-95B5-9B9302412F29}" srcOrd="0" destOrd="0" presId="urn:microsoft.com/office/officeart/2009/3/layout/HorizontalOrganizationChart"/>
    <dgm:cxn modelId="{8971A68B-CE60-4316-ABB2-0BBA0C4C21E4}" type="presParOf" srcId="{490B05B8-A279-4DFF-95B5-9B9302412F29}" destId="{BA45FFDD-5239-4FBA-8936-936ADA0F562A}" srcOrd="0" destOrd="0" presId="urn:microsoft.com/office/officeart/2009/3/layout/HorizontalOrganizationChart"/>
    <dgm:cxn modelId="{9DB155A6-B825-42B2-BFB2-924F0F990FD6}" type="presParOf" srcId="{490B05B8-A279-4DFF-95B5-9B9302412F29}" destId="{240D43F5-C528-4E38-ABB8-C010B52539D3}" srcOrd="1" destOrd="0" presId="urn:microsoft.com/office/officeart/2009/3/layout/HorizontalOrganizationChart"/>
    <dgm:cxn modelId="{096C42FE-3447-40AD-819A-67ADC6391E50}" type="presParOf" srcId="{587F8EF6-D1BC-4C12-ACEF-A000E143D6AC}" destId="{D608C6FC-CDCB-4379-B90A-94B984370FF8}" srcOrd="1" destOrd="0" presId="urn:microsoft.com/office/officeart/2009/3/layout/HorizontalOrganizationChart"/>
    <dgm:cxn modelId="{0D53968B-8394-4AC0-AF66-1054F477D525}" type="presParOf" srcId="{587F8EF6-D1BC-4C12-ACEF-A000E143D6AC}" destId="{A9725C52-F90E-428C-BFAC-12FDE79C45FA}" srcOrd="2" destOrd="0" presId="urn:microsoft.com/office/officeart/2009/3/layout/HorizontalOrganizationChart"/>
    <dgm:cxn modelId="{5A6FA417-BD7A-42B8-830D-60FE198B53AD}" type="presParOf" srcId="{A75C2AEC-6D6D-4717-84F6-30606F560756}" destId="{A92A6044-AADB-416D-AEFC-D3C263E5C8BC}" srcOrd="2" destOrd="0" presId="urn:microsoft.com/office/officeart/2009/3/layout/HorizontalOrganizationChart"/>
    <dgm:cxn modelId="{EA70DB44-4549-440E-BF2B-1020983C6280}" type="presParOf" srcId="{A75C2AEC-6D6D-4717-84F6-30606F560756}" destId="{18588D2D-7E04-4309-912E-88ECD19777F2}" srcOrd="3" destOrd="0" presId="urn:microsoft.com/office/officeart/2009/3/layout/HorizontalOrganizationChart"/>
    <dgm:cxn modelId="{E0B4CCE3-6887-4823-867D-CAFEC4966055}" type="presParOf" srcId="{18588D2D-7E04-4309-912E-88ECD19777F2}" destId="{3AA354C5-C4BF-4762-B6FD-56380A19B5DF}" srcOrd="0" destOrd="0" presId="urn:microsoft.com/office/officeart/2009/3/layout/HorizontalOrganizationChart"/>
    <dgm:cxn modelId="{23D827A6-1CF6-4D64-8ED2-6E7B66340C3F}" type="presParOf" srcId="{3AA354C5-C4BF-4762-B6FD-56380A19B5DF}" destId="{D5115616-2A12-40E7-8A41-93CCF63013EF}" srcOrd="0" destOrd="0" presId="urn:microsoft.com/office/officeart/2009/3/layout/HorizontalOrganizationChart"/>
    <dgm:cxn modelId="{ECDDC8E4-353E-4A37-89FD-58B5A367B538}" type="presParOf" srcId="{3AA354C5-C4BF-4762-B6FD-56380A19B5DF}" destId="{363D796C-C1CA-46A6-B61A-75C9A3E77531}" srcOrd="1" destOrd="0" presId="urn:microsoft.com/office/officeart/2009/3/layout/HorizontalOrganizationChart"/>
    <dgm:cxn modelId="{B94CE0DB-22C8-4E8E-AEDC-C210EADC0152}" type="presParOf" srcId="{18588D2D-7E04-4309-912E-88ECD19777F2}" destId="{DFCC26CE-7775-41A3-A20B-B172BC59E9C0}" srcOrd="1" destOrd="0" presId="urn:microsoft.com/office/officeart/2009/3/layout/HorizontalOrganizationChart"/>
    <dgm:cxn modelId="{1C579F08-74F4-42E0-BD01-47E94435196E}" type="presParOf" srcId="{18588D2D-7E04-4309-912E-88ECD19777F2}" destId="{ABA1B442-047E-4503-AA88-E15EB9C00C45}" srcOrd="2" destOrd="0" presId="urn:microsoft.com/office/officeart/2009/3/layout/HorizontalOrganizationChart"/>
    <dgm:cxn modelId="{35DDF66D-6AA3-4CEA-B542-338D7893EC4C}" type="presParOf" srcId="{A75C2AEC-6D6D-4717-84F6-30606F560756}" destId="{AA831424-336B-4FE3-97D0-8E2571EADE68}" srcOrd="4" destOrd="0" presId="urn:microsoft.com/office/officeart/2009/3/layout/HorizontalOrganizationChart"/>
    <dgm:cxn modelId="{2351E6B7-021A-4D29-A937-3F97E30E8794}" type="presParOf" srcId="{A75C2AEC-6D6D-4717-84F6-30606F560756}" destId="{6A5ABFE5-823F-492F-A7AA-C4F86A69D657}" srcOrd="5" destOrd="0" presId="urn:microsoft.com/office/officeart/2009/3/layout/HorizontalOrganizationChart"/>
    <dgm:cxn modelId="{743824BE-A493-44B2-B156-53CA8BEB045C}" type="presParOf" srcId="{6A5ABFE5-823F-492F-A7AA-C4F86A69D657}" destId="{E9825D61-3372-41AD-9453-9C442D5D3676}" srcOrd="0" destOrd="0" presId="urn:microsoft.com/office/officeart/2009/3/layout/HorizontalOrganizationChart"/>
    <dgm:cxn modelId="{09FA6E3D-94B9-4E28-91DB-8D3B8E04D505}" type="presParOf" srcId="{E9825D61-3372-41AD-9453-9C442D5D3676}" destId="{A0244B59-41B4-4F71-BDDE-F59349FE6558}" srcOrd="0" destOrd="0" presId="urn:microsoft.com/office/officeart/2009/3/layout/HorizontalOrganizationChart"/>
    <dgm:cxn modelId="{33E327F7-AA2C-4DC3-BF6F-7254BC467B15}" type="presParOf" srcId="{E9825D61-3372-41AD-9453-9C442D5D3676}" destId="{1F762460-E4CF-4765-B52C-4079261EB66B}" srcOrd="1" destOrd="0" presId="urn:microsoft.com/office/officeart/2009/3/layout/HorizontalOrganizationChart"/>
    <dgm:cxn modelId="{12DFBEC4-B1AB-4D71-AC68-0A7C38A0A20D}" type="presParOf" srcId="{6A5ABFE5-823F-492F-A7AA-C4F86A69D657}" destId="{9E8497C1-02E5-4BCB-9357-9CC741A7301E}" srcOrd="1" destOrd="0" presId="urn:microsoft.com/office/officeart/2009/3/layout/HorizontalOrganizationChart"/>
    <dgm:cxn modelId="{5308C4A5-58F9-4926-AD85-DA89516A9277}" type="presParOf" srcId="{6A5ABFE5-823F-492F-A7AA-C4F86A69D657}" destId="{883119D2-7948-4914-AE2C-C43A9A677E3B}" srcOrd="2" destOrd="0" presId="urn:microsoft.com/office/officeart/2009/3/layout/HorizontalOrganizationChart"/>
    <dgm:cxn modelId="{112F5E43-5ECB-433D-8D4D-E27F2BE278A4}" type="presParOf" srcId="{A75C2AEC-6D6D-4717-84F6-30606F560756}" destId="{8814318F-B6EA-490A-B5C9-8DB9B0212EE5}" srcOrd="6" destOrd="0" presId="urn:microsoft.com/office/officeart/2009/3/layout/HorizontalOrganizationChart"/>
    <dgm:cxn modelId="{5B284AA9-DD26-411B-9E7D-2D2F53A1980F}" type="presParOf" srcId="{A75C2AEC-6D6D-4717-84F6-30606F560756}" destId="{9DABC468-EAF0-493B-9CCD-BDC07D41E84B}" srcOrd="7" destOrd="0" presId="urn:microsoft.com/office/officeart/2009/3/layout/HorizontalOrganizationChart"/>
    <dgm:cxn modelId="{5906C449-ADFE-4E11-9983-0FF59B7CAF7F}" type="presParOf" srcId="{9DABC468-EAF0-493B-9CCD-BDC07D41E84B}" destId="{E1164798-4CB7-40CE-A70D-8D2EFEF86D46}" srcOrd="0" destOrd="0" presId="urn:microsoft.com/office/officeart/2009/3/layout/HorizontalOrganizationChart"/>
    <dgm:cxn modelId="{7EACF62C-DD35-4C91-BAB8-E5D9C72F444D}" type="presParOf" srcId="{E1164798-4CB7-40CE-A70D-8D2EFEF86D46}" destId="{6830286F-9341-4D07-825D-4B0A3451404C}" srcOrd="0" destOrd="0" presId="urn:microsoft.com/office/officeart/2009/3/layout/HorizontalOrganizationChart"/>
    <dgm:cxn modelId="{D381A26C-7834-44AB-8E1F-68F34143060F}" type="presParOf" srcId="{E1164798-4CB7-40CE-A70D-8D2EFEF86D46}" destId="{E5E9B226-DC51-4AE3-A7B4-2FE3FE9681CB}" srcOrd="1" destOrd="0" presId="urn:microsoft.com/office/officeart/2009/3/layout/HorizontalOrganizationChart"/>
    <dgm:cxn modelId="{BDC22E0D-C87C-4775-A266-6BCAD931E34C}" type="presParOf" srcId="{9DABC468-EAF0-493B-9CCD-BDC07D41E84B}" destId="{75178498-22FD-43F8-86D2-C339D80ED253}" srcOrd="1" destOrd="0" presId="urn:microsoft.com/office/officeart/2009/3/layout/HorizontalOrganizationChart"/>
    <dgm:cxn modelId="{2D2449E4-1500-45E0-80BD-D351320D1E0E}" type="presParOf" srcId="{75178498-22FD-43F8-86D2-C339D80ED253}" destId="{9FAF1C52-4217-486B-99A6-D9D9A14DF1D1}" srcOrd="0" destOrd="0" presId="urn:microsoft.com/office/officeart/2009/3/layout/HorizontalOrganizationChart"/>
    <dgm:cxn modelId="{753E1C42-0CF4-4F4A-8DFE-6F84E1107294}" type="presParOf" srcId="{75178498-22FD-43F8-86D2-C339D80ED253}" destId="{915A4B32-4D1B-4CC7-9A23-DA7D4D46D05E}" srcOrd="1" destOrd="0" presId="urn:microsoft.com/office/officeart/2009/3/layout/HorizontalOrganizationChart"/>
    <dgm:cxn modelId="{07BFB5E1-67DC-4D57-8FFC-960E3039D135}" type="presParOf" srcId="{915A4B32-4D1B-4CC7-9A23-DA7D4D46D05E}" destId="{26DD3AA2-E8DC-43E2-AC55-5C66456677AF}" srcOrd="0" destOrd="0" presId="urn:microsoft.com/office/officeart/2009/3/layout/HorizontalOrganizationChart"/>
    <dgm:cxn modelId="{2FE0A3CD-C89C-44DD-82E5-671D6323E769}" type="presParOf" srcId="{26DD3AA2-E8DC-43E2-AC55-5C66456677AF}" destId="{D7FC8B04-754D-49A0-8172-A3DF2037BCEF}" srcOrd="0" destOrd="0" presId="urn:microsoft.com/office/officeart/2009/3/layout/HorizontalOrganizationChart"/>
    <dgm:cxn modelId="{FE29A21C-1BC0-4140-A119-8DC943FF65FD}" type="presParOf" srcId="{26DD3AA2-E8DC-43E2-AC55-5C66456677AF}" destId="{5AA1B55D-1F39-4BD4-942E-96A6D9E809E4}" srcOrd="1" destOrd="0" presId="urn:microsoft.com/office/officeart/2009/3/layout/HorizontalOrganizationChart"/>
    <dgm:cxn modelId="{9C4AB4A3-E2F7-4A72-830B-1326778A06D7}" type="presParOf" srcId="{915A4B32-4D1B-4CC7-9A23-DA7D4D46D05E}" destId="{C764791A-7D92-4A74-BF0F-D2B307C61050}" srcOrd="1" destOrd="0" presId="urn:microsoft.com/office/officeart/2009/3/layout/HorizontalOrganizationChart"/>
    <dgm:cxn modelId="{64DB214B-2FDA-4583-AB99-F9A93B6762FF}" type="presParOf" srcId="{915A4B32-4D1B-4CC7-9A23-DA7D4D46D05E}" destId="{BD55F66C-D48D-4F07-9C18-49762330398E}" srcOrd="2" destOrd="0" presId="urn:microsoft.com/office/officeart/2009/3/layout/HorizontalOrganizationChart"/>
    <dgm:cxn modelId="{21BB6B61-A620-4372-9DCB-9ED630C34DBD}" type="presParOf" srcId="{9DABC468-EAF0-493B-9CCD-BDC07D41E84B}" destId="{E773E040-519E-476F-B9BC-6F88AB71B92C}" srcOrd="2" destOrd="0" presId="urn:microsoft.com/office/officeart/2009/3/layout/HorizontalOrganizationChart"/>
    <dgm:cxn modelId="{10F7D009-8961-45CB-BDB9-55DC21B61FBE}" type="presParOf" srcId="{2C399417-6D3A-4F28-AD92-58C655CF187D}" destId="{585EDEFA-5804-4BDE-8E94-DF2D03C1BC5C}" srcOrd="2" destOrd="0" presId="urn:microsoft.com/office/officeart/2009/3/layout/HorizontalOrganizationChart"/>
    <dgm:cxn modelId="{64A8B507-F248-4C10-8AC9-F662973168A1}" type="presParOf" srcId="{AF662F99-B11F-CB48-BCEA-0FBC7192623E}" destId="{4CBA4055-86C7-4F4F-82F9-9E32C046F5F9}" srcOrd="2" destOrd="0" presId="urn:microsoft.com/office/officeart/2009/3/layout/HorizontalOrganizationChart"/>
    <dgm:cxn modelId="{2B97E0D8-8C5D-4306-AB6F-5A63C244CCD5}" type="presParOf" srcId="{AF662F99-B11F-CB48-BCEA-0FBC7192623E}" destId="{A7CCAEF5-25A2-4CBA-92EE-DCA83590071E}" srcOrd="3" destOrd="0" presId="urn:microsoft.com/office/officeart/2009/3/layout/HorizontalOrganizationChart"/>
    <dgm:cxn modelId="{A267F599-0557-4AC8-8D09-4493C4A07C38}" type="presParOf" srcId="{A7CCAEF5-25A2-4CBA-92EE-DCA83590071E}" destId="{0C91BD21-0F89-4D49-947C-C7F117911DC9}" srcOrd="0" destOrd="0" presId="urn:microsoft.com/office/officeart/2009/3/layout/HorizontalOrganizationChart"/>
    <dgm:cxn modelId="{4DF063C6-5149-4033-960B-7935B74253A1}" type="presParOf" srcId="{0C91BD21-0F89-4D49-947C-C7F117911DC9}" destId="{ED207B59-82A7-484F-BCF7-A73C96A38E95}" srcOrd="0" destOrd="0" presId="urn:microsoft.com/office/officeart/2009/3/layout/HorizontalOrganizationChart"/>
    <dgm:cxn modelId="{1E2B790A-045D-42F6-BE75-083559A3365B}" type="presParOf" srcId="{0C91BD21-0F89-4D49-947C-C7F117911DC9}" destId="{A517FDC0-8C11-4B9F-B35B-3ADA6FE9347D}" srcOrd="1" destOrd="0" presId="urn:microsoft.com/office/officeart/2009/3/layout/HorizontalOrganizationChart"/>
    <dgm:cxn modelId="{6383A602-D214-436F-BB98-464C987FC7A0}" type="presParOf" srcId="{A7CCAEF5-25A2-4CBA-92EE-DCA83590071E}" destId="{1D729986-BAD7-4F60-B942-4A97FA002532}" srcOrd="1" destOrd="0" presId="urn:microsoft.com/office/officeart/2009/3/layout/HorizontalOrganizationChart"/>
    <dgm:cxn modelId="{8F5531B1-9D9F-42DE-8521-043E94718044}" type="presParOf" srcId="{1D729986-BAD7-4F60-B942-4A97FA002532}" destId="{24F4AF3E-1681-4CAA-9674-B903A303CE69}" srcOrd="0" destOrd="0" presId="urn:microsoft.com/office/officeart/2009/3/layout/HorizontalOrganizationChart"/>
    <dgm:cxn modelId="{F754FC63-904A-4BEA-A462-92E20FE26FC1}" type="presParOf" srcId="{1D729986-BAD7-4F60-B942-4A97FA002532}" destId="{F7B25A75-AADA-4407-B794-34BC8077F3FE}" srcOrd="1" destOrd="0" presId="urn:microsoft.com/office/officeart/2009/3/layout/HorizontalOrganizationChart"/>
    <dgm:cxn modelId="{C1DC68D1-5336-44DB-BF8C-38D0A3FB3367}" type="presParOf" srcId="{F7B25A75-AADA-4407-B794-34BC8077F3FE}" destId="{0E63E7B0-12A6-4C6B-A30B-3A64EE23A8E4}" srcOrd="0" destOrd="0" presId="urn:microsoft.com/office/officeart/2009/3/layout/HorizontalOrganizationChart"/>
    <dgm:cxn modelId="{CAEC025E-FDCC-4628-8CAF-85840BACBE02}" type="presParOf" srcId="{0E63E7B0-12A6-4C6B-A30B-3A64EE23A8E4}" destId="{D3DD5160-C9C9-4844-AC7D-97F82A3628B8}" srcOrd="0" destOrd="0" presId="urn:microsoft.com/office/officeart/2009/3/layout/HorizontalOrganizationChart"/>
    <dgm:cxn modelId="{F04016B8-64A1-44B0-BC43-DF15FE7D5B85}" type="presParOf" srcId="{0E63E7B0-12A6-4C6B-A30B-3A64EE23A8E4}" destId="{A2E5B1B9-56C8-461F-B2F6-88070E7D3469}" srcOrd="1" destOrd="0" presId="urn:microsoft.com/office/officeart/2009/3/layout/HorizontalOrganizationChart"/>
    <dgm:cxn modelId="{76A2319F-CF0E-436C-8478-5FE925991A73}" type="presParOf" srcId="{F7B25A75-AADA-4407-B794-34BC8077F3FE}" destId="{16876DAC-7A9A-4ED9-B2FE-5612322EF1C2}" srcOrd="1" destOrd="0" presId="urn:microsoft.com/office/officeart/2009/3/layout/HorizontalOrganizationChart"/>
    <dgm:cxn modelId="{5C9A684B-07C5-466C-A0B8-0B4AFAEA215C}" type="presParOf" srcId="{16876DAC-7A9A-4ED9-B2FE-5612322EF1C2}" destId="{1A9F834F-C9E7-4BBA-8545-F04F07759B86}" srcOrd="0" destOrd="0" presId="urn:microsoft.com/office/officeart/2009/3/layout/HorizontalOrganizationChart"/>
    <dgm:cxn modelId="{CE48F33D-12D2-4872-A741-384140EBC16F}" type="presParOf" srcId="{16876DAC-7A9A-4ED9-B2FE-5612322EF1C2}" destId="{3A7AE018-79D5-4C62-BD77-28BB2842CC10}" srcOrd="1" destOrd="0" presId="urn:microsoft.com/office/officeart/2009/3/layout/HorizontalOrganizationChart"/>
    <dgm:cxn modelId="{49F9FD13-5B72-4E42-8AE6-E1AAB4DB8230}" type="presParOf" srcId="{3A7AE018-79D5-4C62-BD77-28BB2842CC10}" destId="{454F7307-BA63-4E23-8DA6-03EE7A09115B}" srcOrd="0" destOrd="0" presId="urn:microsoft.com/office/officeart/2009/3/layout/HorizontalOrganizationChart"/>
    <dgm:cxn modelId="{62F989E1-97FD-47AB-972C-7EF234FED46D}" type="presParOf" srcId="{454F7307-BA63-4E23-8DA6-03EE7A09115B}" destId="{02353BEF-5C8A-4DCC-9762-BF34DDEBF227}" srcOrd="0" destOrd="0" presId="urn:microsoft.com/office/officeart/2009/3/layout/HorizontalOrganizationChart"/>
    <dgm:cxn modelId="{38D2A0A0-45A9-491E-917B-7B3987B5884C}" type="presParOf" srcId="{454F7307-BA63-4E23-8DA6-03EE7A09115B}" destId="{19386D45-6308-4539-A1C9-B95516133B4B}" srcOrd="1" destOrd="0" presId="urn:microsoft.com/office/officeart/2009/3/layout/HorizontalOrganizationChart"/>
    <dgm:cxn modelId="{250FDA7B-4DFE-4F21-9F05-ED6F50D682DF}" type="presParOf" srcId="{3A7AE018-79D5-4C62-BD77-28BB2842CC10}" destId="{F1A4852F-D4C3-4843-BE69-DC24C2EB0483}" srcOrd="1" destOrd="0" presId="urn:microsoft.com/office/officeart/2009/3/layout/HorizontalOrganizationChart"/>
    <dgm:cxn modelId="{FC6C4C44-0C99-4B21-A979-A42B1F94296C}" type="presParOf" srcId="{3A7AE018-79D5-4C62-BD77-28BB2842CC10}" destId="{086AC33D-A158-4944-ACA3-9C08CA0F89AA}" srcOrd="2" destOrd="0" presId="urn:microsoft.com/office/officeart/2009/3/layout/HorizontalOrganizationChart"/>
    <dgm:cxn modelId="{4F14EC27-52A3-4700-860C-0020CA306743}" type="presParOf" srcId="{16876DAC-7A9A-4ED9-B2FE-5612322EF1C2}" destId="{591FE7E0-49F0-4C64-8A6D-D98A77055CB6}" srcOrd="2" destOrd="0" presId="urn:microsoft.com/office/officeart/2009/3/layout/HorizontalOrganizationChart"/>
    <dgm:cxn modelId="{FAEE908A-7DDE-4C1D-8771-1A6CC84053B2}" type="presParOf" srcId="{16876DAC-7A9A-4ED9-B2FE-5612322EF1C2}" destId="{F5EE92FB-FE85-47AB-ADDD-15576BA08562}" srcOrd="3" destOrd="0" presId="urn:microsoft.com/office/officeart/2009/3/layout/HorizontalOrganizationChart"/>
    <dgm:cxn modelId="{A6CA22EA-0218-43F6-A586-6E9A0522270F}" type="presParOf" srcId="{F5EE92FB-FE85-47AB-ADDD-15576BA08562}" destId="{C7F2AB77-672D-4CA7-A98B-0D540C2D040A}" srcOrd="0" destOrd="0" presId="urn:microsoft.com/office/officeart/2009/3/layout/HorizontalOrganizationChart"/>
    <dgm:cxn modelId="{422C9899-DA06-42FB-B159-3271E0A129B7}" type="presParOf" srcId="{C7F2AB77-672D-4CA7-A98B-0D540C2D040A}" destId="{D506AED9-6EEE-45BF-94A9-8929790A779B}" srcOrd="0" destOrd="0" presId="urn:microsoft.com/office/officeart/2009/3/layout/HorizontalOrganizationChart"/>
    <dgm:cxn modelId="{BE9FB68A-C194-4C8C-979F-2BCB54B8BCA4}" type="presParOf" srcId="{C7F2AB77-672D-4CA7-A98B-0D540C2D040A}" destId="{FFB21EE5-B608-431B-BA65-BA45B87DEDF1}" srcOrd="1" destOrd="0" presId="urn:microsoft.com/office/officeart/2009/3/layout/HorizontalOrganizationChart"/>
    <dgm:cxn modelId="{5872EFFF-4A32-4839-8B0C-F2785D312C91}" type="presParOf" srcId="{F5EE92FB-FE85-47AB-ADDD-15576BA08562}" destId="{050A7B59-94FE-4204-B444-3AB9943AC422}" srcOrd="1" destOrd="0" presId="urn:microsoft.com/office/officeart/2009/3/layout/HorizontalOrganizationChart"/>
    <dgm:cxn modelId="{9F06E907-70DE-48B2-921E-07B4DA9F6856}" type="presParOf" srcId="{F5EE92FB-FE85-47AB-ADDD-15576BA08562}" destId="{1568FEE2-FC43-4582-8026-D05D2CFE718D}" srcOrd="2" destOrd="0" presId="urn:microsoft.com/office/officeart/2009/3/layout/HorizontalOrganizationChart"/>
    <dgm:cxn modelId="{F9AD9827-79CC-4C44-9B5D-D5941A64C784}" type="presParOf" srcId="{16876DAC-7A9A-4ED9-B2FE-5612322EF1C2}" destId="{A7A814A1-3E16-4D6D-AB5D-299415824E45}" srcOrd="4" destOrd="0" presId="urn:microsoft.com/office/officeart/2009/3/layout/HorizontalOrganizationChart"/>
    <dgm:cxn modelId="{0D01EB8C-8818-4D7D-94E2-EF3BBEB94F5D}" type="presParOf" srcId="{16876DAC-7A9A-4ED9-B2FE-5612322EF1C2}" destId="{56E13A0F-E923-4A3E-965B-1940F70E9F34}" srcOrd="5" destOrd="0" presId="urn:microsoft.com/office/officeart/2009/3/layout/HorizontalOrganizationChart"/>
    <dgm:cxn modelId="{DFAD8748-E704-4B2F-8A3A-5FF7FD66703A}" type="presParOf" srcId="{56E13A0F-E923-4A3E-965B-1940F70E9F34}" destId="{D74F58BE-1C58-4261-852B-09BCB009ACB7}" srcOrd="0" destOrd="0" presId="urn:microsoft.com/office/officeart/2009/3/layout/HorizontalOrganizationChart"/>
    <dgm:cxn modelId="{C32A1D17-D6CB-43F3-935B-D8F1486AE354}" type="presParOf" srcId="{D74F58BE-1C58-4261-852B-09BCB009ACB7}" destId="{1029C259-1756-443D-8DB1-447D9CCFD4DB}" srcOrd="0" destOrd="0" presId="urn:microsoft.com/office/officeart/2009/3/layout/HorizontalOrganizationChart"/>
    <dgm:cxn modelId="{94435F0A-713A-4A80-A958-80E8AA55E91A}" type="presParOf" srcId="{D74F58BE-1C58-4261-852B-09BCB009ACB7}" destId="{4D62EAA7-1456-4B2B-ADF6-5292177D031B}" srcOrd="1" destOrd="0" presId="urn:microsoft.com/office/officeart/2009/3/layout/HorizontalOrganizationChart"/>
    <dgm:cxn modelId="{CC90B867-0ECB-4A20-9E92-BEC70B782619}" type="presParOf" srcId="{56E13A0F-E923-4A3E-965B-1940F70E9F34}" destId="{B6D6EC7F-58BE-4046-9E6E-4AD72C8C15E6}" srcOrd="1" destOrd="0" presId="urn:microsoft.com/office/officeart/2009/3/layout/HorizontalOrganizationChart"/>
    <dgm:cxn modelId="{B09E6512-D7C4-455F-AC7E-3A23DDFD897E}" type="presParOf" srcId="{56E13A0F-E923-4A3E-965B-1940F70E9F34}" destId="{6595FE1A-EBBB-4728-A258-F85026C89F1D}" srcOrd="2" destOrd="0" presId="urn:microsoft.com/office/officeart/2009/3/layout/HorizontalOrganizationChart"/>
    <dgm:cxn modelId="{181B63D4-E1E2-42BB-A8D0-9DC95B468C61}" type="presParOf" srcId="{F7B25A75-AADA-4407-B794-34BC8077F3FE}" destId="{FF0C415E-C0AF-4134-BFF0-5CA5EAB340AC}" srcOrd="2" destOrd="0" presId="urn:microsoft.com/office/officeart/2009/3/layout/HorizontalOrganizationChart"/>
    <dgm:cxn modelId="{481513D6-4EE9-4330-83B7-3628F3B6C50D}" type="presParOf" srcId="{1D729986-BAD7-4F60-B942-4A97FA002532}" destId="{93A72D33-8E09-4A8F-8B6B-AFDAAB847DF8}" srcOrd="2" destOrd="0" presId="urn:microsoft.com/office/officeart/2009/3/layout/HorizontalOrganizationChart"/>
    <dgm:cxn modelId="{2ADE5219-E1FE-41BE-98C6-5208764EEF68}" type="presParOf" srcId="{1D729986-BAD7-4F60-B942-4A97FA002532}" destId="{5F8CEFDF-9F10-40E0-AC6A-AF23ED63080D}" srcOrd="3" destOrd="0" presId="urn:microsoft.com/office/officeart/2009/3/layout/HorizontalOrganizationChart"/>
    <dgm:cxn modelId="{EAB44663-0550-4B5A-B30A-E4516F9E21A7}" type="presParOf" srcId="{5F8CEFDF-9F10-40E0-AC6A-AF23ED63080D}" destId="{5DE2000C-C1DC-4DAD-9391-451E892C4200}" srcOrd="0" destOrd="0" presId="urn:microsoft.com/office/officeart/2009/3/layout/HorizontalOrganizationChart"/>
    <dgm:cxn modelId="{A6DA69E6-9878-44AF-BF1E-D8088F2A78C0}" type="presParOf" srcId="{5DE2000C-C1DC-4DAD-9391-451E892C4200}" destId="{74FE3E5F-2E43-4488-8053-ACC17D6CF542}" srcOrd="0" destOrd="0" presId="urn:microsoft.com/office/officeart/2009/3/layout/HorizontalOrganizationChart"/>
    <dgm:cxn modelId="{97D04A0A-00CD-4885-9795-EB2DED7CE67E}" type="presParOf" srcId="{5DE2000C-C1DC-4DAD-9391-451E892C4200}" destId="{8ABDCD1B-B186-4B4B-A474-E196138FF4EB}" srcOrd="1" destOrd="0" presId="urn:microsoft.com/office/officeart/2009/3/layout/HorizontalOrganizationChart"/>
    <dgm:cxn modelId="{26264B28-DA26-45A2-8DBE-E86BD5DEB2FC}" type="presParOf" srcId="{5F8CEFDF-9F10-40E0-AC6A-AF23ED63080D}" destId="{A3AB3258-9C68-4A0B-9EF5-5DCC2BAA7968}" srcOrd="1" destOrd="0" presId="urn:microsoft.com/office/officeart/2009/3/layout/HorizontalOrganizationChart"/>
    <dgm:cxn modelId="{4DB84CC3-CFEC-434C-BEF4-7CA0042A8A31}" type="presParOf" srcId="{A3AB3258-9C68-4A0B-9EF5-5DCC2BAA7968}" destId="{7BF03935-32E5-408D-9798-BE0CAA8B43FC}" srcOrd="0" destOrd="0" presId="urn:microsoft.com/office/officeart/2009/3/layout/HorizontalOrganizationChart"/>
    <dgm:cxn modelId="{E91B3BC8-8378-444F-BF3B-056A7FBD9BCE}" type="presParOf" srcId="{A3AB3258-9C68-4A0B-9EF5-5DCC2BAA7968}" destId="{030BCC1A-C22E-4AA6-84BE-AEE28A8E99AD}" srcOrd="1" destOrd="0" presId="urn:microsoft.com/office/officeart/2009/3/layout/HorizontalOrganizationChart"/>
    <dgm:cxn modelId="{0CE024FA-3AF3-4745-AF4C-56B73E040C17}" type="presParOf" srcId="{030BCC1A-C22E-4AA6-84BE-AEE28A8E99AD}" destId="{94B6FC3B-1F11-4ED2-A94F-F1476089440E}" srcOrd="0" destOrd="0" presId="urn:microsoft.com/office/officeart/2009/3/layout/HorizontalOrganizationChart"/>
    <dgm:cxn modelId="{06CEE38E-3C6E-4CB5-B549-9900E9109265}" type="presParOf" srcId="{94B6FC3B-1F11-4ED2-A94F-F1476089440E}" destId="{6BF48C5C-66E6-491E-81D0-8CC5626D08D4}" srcOrd="0" destOrd="0" presId="urn:microsoft.com/office/officeart/2009/3/layout/HorizontalOrganizationChart"/>
    <dgm:cxn modelId="{DBE4A0F0-A6FC-4F63-B556-217714BFBFE5}" type="presParOf" srcId="{94B6FC3B-1F11-4ED2-A94F-F1476089440E}" destId="{C12B3DD7-3C43-4111-8136-735557A3ACA0}" srcOrd="1" destOrd="0" presId="urn:microsoft.com/office/officeart/2009/3/layout/HorizontalOrganizationChart"/>
    <dgm:cxn modelId="{FD802DA8-342A-4481-A948-8B88F20DD5A0}" type="presParOf" srcId="{030BCC1A-C22E-4AA6-84BE-AEE28A8E99AD}" destId="{BDBED8B2-2356-4CF1-A534-6E6E996421F5}" srcOrd="1" destOrd="0" presId="urn:microsoft.com/office/officeart/2009/3/layout/HorizontalOrganizationChart"/>
    <dgm:cxn modelId="{6FA23162-E70E-4B40-BC77-4CD5804283AA}" type="presParOf" srcId="{030BCC1A-C22E-4AA6-84BE-AEE28A8E99AD}" destId="{68625009-A91A-45C1-ABA3-F69F82E254D0}" srcOrd="2" destOrd="0" presId="urn:microsoft.com/office/officeart/2009/3/layout/HorizontalOrganizationChart"/>
    <dgm:cxn modelId="{FF55B910-C298-4F2D-9B62-C141025165A2}" type="presParOf" srcId="{A3AB3258-9C68-4A0B-9EF5-5DCC2BAA7968}" destId="{93C05F12-B579-4151-A51A-58EE79392D88}" srcOrd="2" destOrd="0" presId="urn:microsoft.com/office/officeart/2009/3/layout/HorizontalOrganizationChart"/>
    <dgm:cxn modelId="{77F8CFB5-2DFC-4204-B93D-123076D936D4}" type="presParOf" srcId="{A3AB3258-9C68-4A0B-9EF5-5DCC2BAA7968}" destId="{6CDE9299-998C-4CBA-9E89-A9C3B23B920C}" srcOrd="3" destOrd="0" presId="urn:microsoft.com/office/officeart/2009/3/layout/HorizontalOrganizationChart"/>
    <dgm:cxn modelId="{334993B7-A22C-4FFD-A805-C9959DBA0B12}" type="presParOf" srcId="{6CDE9299-998C-4CBA-9E89-A9C3B23B920C}" destId="{4FE67F49-FC54-47A7-A21D-C803827E2089}" srcOrd="0" destOrd="0" presId="urn:microsoft.com/office/officeart/2009/3/layout/HorizontalOrganizationChart"/>
    <dgm:cxn modelId="{6D4901D0-64E8-46DC-8CF1-BEA5B7BA9A7D}" type="presParOf" srcId="{4FE67F49-FC54-47A7-A21D-C803827E2089}" destId="{81DAF311-FECC-477D-B606-4CBEC2B157B3}" srcOrd="0" destOrd="0" presId="urn:microsoft.com/office/officeart/2009/3/layout/HorizontalOrganizationChart"/>
    <dgm:cxn modelId="{57B202B0-07E1-45BD-B63F-E39CCEB2DA5E}" type="presParOf" srcId="{4FE67F49-FC54-47A7-A21D-C803827E2089}" destId="{FD1BF07F-AE9E-439E-A7EC-212E2E36AD01}" srcOrd="1" destOrd="0" presId="urn:microsoft.com/office/officeart/2009/3/layout/HorizontalOrganizationChart"/>
    <dgm:cxn modelId="{58B19CAF-3691-47A4-B918-677E1A45D9A4}" type="presParOf" srcId="{6CDE9299-998C-4CBA-9E89-A9C3B23B920C}" destId="{B677A8F7-7F6E-4E05-B589-0B1EB7BB4580}" srcOrd="1" destOrd="0" presId="urn:microsoft.com/office/officeart/2009/3/layout/HorizontalOrganizationChart"/>
    <dgm:cxn modelId="{C5D2C894-8354-4199-8E53-95D6DE97536F}" type="presParOf" srcId="{6CDE9299-998C-4CBA-9E89-A9C3B23B920C}" destId="{E6165E89-49DF-448A-B6F9-BEB75B1B3BE7}" srcOrd="2" destOrd="0" presId="urn:microsoft.com/office/officeart/2009/3/layout/HorizontalOrganizationChart"/>
    <dgm:cxn modelId="{ED09072C-C9CA-4676-991F-71640DDBCA51}" type="presParOf" srcId="{5F8CEFDF-9F10-40E0-AC6A-AF23ED63080D}" destId="{A0D4496A-1313-49CD-B7DF-0A2120818399}" srcOrd="2" destOrd="0" presId="urn:microsoft.com/office/officeart/2009/3/layout/HorizontalOrganizationChart"/>
    <dgm:cxn modelId="{7C095396-8301-4392-BF54-2DCE6F1F0C3E}" type="presParOf" srcId="{A7CCAEF5-25A2-4CBA-92EE-DCA83590071E}" destId="{7AB3AD96-9451-4D61-B277-C38B9DD593C9}" srcOrd="2" destOrd="0" presId="urn:microsoft.com/office/officeart/2009/3/layout/HorizontalOrganizationChart"/>
    <dgm:cxn modelId="{39A549D1-219A-D141-8A10-B66A5B7F1575}" type="presParOf" srcId="{5CCCC226-6175-9A47-BA8D-B8E1250B1763}" destId="{F1F0F0C5-A07F-3447-89FC-D690B09EC7F6}" srcOrd="2" destOrd="0" presId="urn:microsoft.com/office/officeart/2009/3/layout/HorizontalOrganization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b="0" i="0" u="none" strike="noStrike">
              <a:solidFill>
                <a:schemeClr val="lt1"/>
              </a:solidFill>
              <a:effectLst/>
              <a:latin typeface="+mn-lt"/>
              <a:ea typeface="+mn-ea"/>
              <a:cs typeface="+mn-cs"/>
            </a:rPr>
            <a:t>Commencer le travail par un brainstorming autour des conséquences de l’action, qui seront dans un second temps seulement mises en forme et organisées en arbre des conséquences.</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custLinFactNeighborY="2041">
        <dgm:presLayoutVars>
          <dgm:bulletEnabled val="1"/>
        </dgm:presLayoutVars>
      </dgm:prSet>
      <dgm:spPr/>
      <dgm:t>
        <a:bodyPr/>
        <a:lstStyle/>
        <a:p>
          <a:endParaRPr lang="fr-FR"/>
        </a:p>
      </dgm:t>
    </dgm:pt>
  </dgm:ptLst>
  <dgm:cxnLst>
    <dgm:cxn modelId="{8E10FE96-2843-0042-9020-94A632B9F3DA}" type="presOf" srcId="{BA57DDA4-75A0-7841-83DE-68082C950AFA}" destId="{CCABFC25-BE8B-8348-8457-633CDA564A82}"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AF59D9D5-90EA-4144-979C-50545767BE4B}" type="presOf" srcId="{79973AF9-586B-9A48-92A6-588CE3CD6B0E}" destId="{F12FD85E-760B-964A-B0A9-9C377A4420BB}" srcOrd="0" destOrd="0" presId="urn:microsoft.com/office/officeart/2005/8/layout/process1"/>
    <dgm:cxn modelId="{2D5A096C-00B9-5A4B-ABAA-7651B694DD02}"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Construction « en analyse de cycle de vie »</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3B956DF6-8119-024E-A27E-C3765F55947B}"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B6AF03C4-8073-4F4C-93D4-7062AF1518CB}" type="presOf" srcId="{BA57DDA4-75A0-7841-83DE-68082C950AFA}" destId="{CCABFC25-BE8B-8348-8457-633CDA564A82}" srcOrd="0" destOrd="0" presId="urn:microsoft.com/office/officeart/2005/8/layout/process1"/>
    <dgm:cxn modelId="{2DCCA70B-DA71-104E-94EC-02C2F3D858A4}"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Construction « Mise en œuvre / Bénéfices / Exemplarité » </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custLinFactX="-80050" custLinFactY="148980" custLinFactNeighborX="-100000" custLinFactNeighborY="200000">
        <dgm:presLayoutVars>
          <dgm:bulletEnabled val="1"/>
        </dgm:presLayoutVars>
      </dgm:prSet>
      <dgm:spPr/>
      <dgm:t>
        <a:bodyPr/>
        <a:lstStyle/>
        <a:p>
          <a:endParaRPr lang="fr-FR"/>
        </a:p>
      </dgm:t>
    </dgm:pt>
  </dgm:ptLst>
  <dgm:cxnLst>
    <dgm:cxn modelId="{3CCF1330-1420-4B46-89DA-F9F54D528FA4}" type="presOf" srcId="{BA57DDA4-75A0-7841-83DE-68082C950AFA}" destId="{CCABFC25-BE8B-8348-8457-633CDA564A82}" srcOrd="0" destOrd="0" presId="urn:microsoft.com/office/officeart/2005/8/layout/process1"/>
    <dgm:cxn modelId="{2273880E-D30D-7A41-B516-14BC5B5E290C}"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F18E7665-2C80-B744-99AE-0ED987E35FD4}"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60"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Construction « par poste d’émissions »</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custLinFactX="-59905" custLinFactY="200000" custLinFactNeighborX="-100000" custLinFactNeighborY="210204">
        <dgm:presLayoutVars>
          <dgm:bulletEnabled val="1"/>
        </dgm:presLayoutVars>
      </dgm:prSet>
      <dgm:spPr/>
      <dgm:t>
        <a:bodyPr/>
        <a:lstStyle/>
        <a:p>
          <a:endParaRPr lang="fr-FR"/>
        </a:p>
      </dgm:t>
    </dgm:pt>
  </dgm:ptLst>
  <dgm:cxnLst>
    <dgm:cxn modelId="{6C65FDE1-676F-E545-B539-A7DF23E03889}" type="presOf" srcId="{BA57DDA4-75A0-7841-83DE-68082C950AFA}" destId="{CCABFC25-BE8B-8348-8457-633CDA564A82}" srcOrd="0" destOrd="0" presId="urn:microsoft.com/office/officeart/2005/8/layout/process1"/>
    <dgm:cxn modelId="{2111D60B-6284-FF4B-8B76-4869CE3DB89C}"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A19B29A9-A93A-424A-A25E-903901FCFCC1}"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65"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Construction  </a:t>
          </a:r>
          <a:br>
            <a:rPr lang="fr-FR" sz="1100">
              <a:solidFill>
                <a:schemeClr val="lt1"/>
              </a:solidFill>
              <a:effectLst/>
              <a:latin typeface="+mn-lt"/>
              <a:ea typeface="+mn-ea"/>
              <a:cs typeface="+mn-cs"/>
            </a:rPr>
          </a:br>
          <a:r>
            <a:rPr lang="fr-FR" sz="1100">
              <a:solidFill>
                <a:schemeClr val="lt1"/>
              </a:solidFill>
              <a:effectLst/>
              <a:latin typeface="+mn-lt"/>
              <a:ea typeface="+mn-ea"/>
              <a:cs typeface="+mn-cs"/>
            </a:rPr>
            <a:t>« Augmentation / Réduction » ou « Création / Suppression »</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custLinFactNeighborX="728">
        <dgm:presLayoutVars>
          <dgm:bulletEnabled val="1"/>
        </dgm:presLayoutVars>
      </dgm:prSet>
      <dgm:spPr/>
      <dgm:t>
        <a:bodyPr/>
        <a:lstStyle/>
        <a:p>
          <a:endParaRPr lang="fr-FR"/>
        </a:p>
      </dgm:t>
    </dgm:pt>
  </dgm:ptLst>
  <dgm:cxnLst>
    <dgm:cxn modelId="{12B072D4-D5C4-F741-942B-DB4D01308103}"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83AE1985-B661-4A44-A0C2-B7CA3BF5971F}" type="presOf" srcId="{BA57DDA4-75A0-7841-83DE-68082C950AFA}" destId="{CCABFC25-BE8B-8348-8457-633CDA564A82}" srcOrd="0" destOrd="0" presId="urn:microsoft.com/office/officeart/2005/8/layout/process1"/>
    <dgm:cxn modelId="{D58689AF-8606-DD4A-9C48-FE201EE828B8}"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70" minVer="http://schemas.openxmlformats.org/drawingml/2006/diagram"/>
    </a:ext>
  </dgm:extLst>
</dgm:dataModel>
</file>

<file path=xl/diagrams/data15.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La limitation de la cascade des conséquences de l’arbre relève du bon sens de l’utilisateur.</a:t>
          </a:r>
          <a:r>
            <a:rPr lang="fr-FR" sz="1100">
              <a:effectLst/>
            </a:rPr>
            <a:t> </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custLinFactX="9658" custLinFactY="140816" custLinFactNeighborX="100000" custLinFactNeighborY="200000">
        <dgm:presLayoutVars>
          <dgm:bulletEnabled val="1"/>
        </dgm:presLayoutVars>
      </dgm:prSet>
      <dgm:spPr/>
      <dgm:t>
        <a:bodyPr/>
        <a:lstStyle/>
        <a:p>
          <a:endParaRPr lang="fr-FR"/>
        </a:p>
      </dgm:t>
    </dgm:pt>
  </dgm:ptLst>
  <dgm:cxnLst>
    <dgm:cxn modelId="{A4920FBA-C592-DD4A-AD00-13EA6A4BA303}" type="presOf" srcId="{BA57DDA4-75A0-7841-83DE-68082C950AFA}" destId="{CCABFC25-BE8B-8348-8457-633CDA564A82}" srcOrd="0" destOrd="0" presId="urn:microsoft.com/office/officeart/2005/8/layout/process1"/>
    <dgm:cxn modelId="{F398E579-6E39-6441-8679-09A29159E36E}"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6FEB5286-F8C4-644A-8260-787D667F64A0}"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75" minVer="http://schemas.openxmlformats.org/drawingml/2006/diagram"/>
    </a:ext>
  </dgm:extLst>
</dgm:dataModel>
</file>

<file path=xl/diagrams/data16.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Conséquence sans impact GES</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C1AD88F2-20FB-B342-B8DC-B2BAC49DA441}"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D9C36B13-ED5E-154B-AE28-C78C8B8BF936}" type="presOf" srcId="{BA57DDA4-75A0-7841-83DE-68082C950AFA}" destId="{CCABFC25-BE8B-8348-8457-633CDA564A82}" srcOrd="0" destOrd="0" presId="urn:microsoft.com/office/officeart/2005/8/layout/process1"/>
    <dgm:cxn modelId="{2E400C45-1BE8-AC4E-9534-EA2AE6E165DE}"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82" minVer="http://schemas.openxmlformats.org/drawingml/2006/diagram"/>
    </a:ext>
  </dgm:extLst>
</dgm:dataModel>
</file>

<file path=xl/diagrams/data17.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Conséquence de type effet multiplicateur</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73EF4940-8DB7-5F40-ACEE-971723D8D821}" srcId="{79973AF9-586B-9A48-92A6-588CE3CD6B0E}" destId="{BA57DDA4-75A0-7841-83DE-68082C950AFA}" srcOrd="0" destOrd="0" parTransId="{53C35935-8AAD-6744-B86C-9F75F432E284}" sibTransId="{321BF8AF-748C-5941-BA38-AFAF1C45ADF2}"/>
    <dgm:cxn modelId="{53860F7D-79E9-F84E-BD46-ABF9F794ED41}" type="presOf" srcId="{BA57DDA4-75A0-7841-83DE-68082C950AFA}" destId="{CCABFC25-BE8B-8348-8457-633CDA564A82}" srcOrd="0" destOrd="0" presId="urn:microsoft.com/office/officeart/2005/8/layout/process1"/>
    <dgm:cxn modelId="{41BF2EBA-B64B-CA43-903F-0564867A0612}" type="presOf" srcId="{79973AF9-586B-9A48-92A6-588CE3CD6B0E}" destId="{F12FD85E-760B-964A-B0A9-9C377A4420BB}" srcOrd="0" destOrd="0" presId="urn:microsoft.com/office/officeart/2005/8/layout/process1"/>
    <dgm:cxn modelId="{385B14E9-A7C9-CE40-B1E6-648929F59A04}"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87" minVer="http://schemas.openxmlformats.org/drawingml/2006/diagram"/>
    </a:ext>
  </dgm:extLst>
</dgm:dataModel>
</file>

<file path=xl/diagrams/data18.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solidFill>
                <a:schemeClr val="lt1"/>
              </a:solidFill>
              <a:effectLst/>
              <a:latin typeface="+mn-lt"/>
              <a:ea typeface="+mn-ea"/>
              <a:cs typeface="+mn-cs"/>
            </a:rPr>
            <a:t>Conséquence de type effet rebond indirect</a:t>
          </a:r>
          <a:endParaRPr lang="fr-FR" sz="1100"/>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53C5D4A1-D1BB-414C-9050-80AEA842ECC5}" type="presOf" srcId="{BA57DDA4-75A0-7841-83DE-68082C950AFA}" destId="{CCABFC25-BE8B-8348-8457-633CDA564A82}"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8FCDB023-9D3A-C54E-AE76-6EED7C5654A5}" type="presOf" srcId="{79973AF9-586B-9A48-92A6-588CE3CD6B0E}" destId="{F12FD85E-760B-964A-B0A9-9C377A4420BB}" srcOrd="0" destOrd="0" presId="urn:microsoft.com/office/officeart/2005/8/layout/process1"/>
    <dgm:cxn modelId="{94174465-555C-1442-AD9F-B35D3B7774A3}"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92"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7E98CE94-B835-1947-87C7-F2EBD09DE06D}" type="doc">
      <dgm:prSet loTypeId="urn:microsoft.com/office/officeart/2009/3/layout/HorizontalOrganizationChart" loCatId="" qsTypeId="urn:microsoft.com/office/officeart/2005/8/quickstyle/simple1" qsCatId="simple" csTypeId="urn:microsoft.com/office/officeart/2005/8/colors/accent1_2" csCatId="accent1" phldr="1"/>
      <dgm:spPr/>
      <dgm:t>
        <a:bodyPr/>
        <a:lstStyle/>
        <a:p>
          <a:endParaRPr lang="fr-FR"/>
        </a:p>
      </dgm:t>
    </dgm:pt>
    <dgm:pt modelId="{EE863061-70C1-FF47-A7D9-43D9EBCF62AF}">
      <dgm:prSet phldrT="[Texte]" custT="1"/>
      <dgm:spPr>
        <a:solidFill>
          <a:schemeClr val="accent6">
            <a:lumMod val="50000"/>
          </a:schemeClr>
        </a:solidFill>
      </dgm:spPr>
      <dgm:t>
        <a:bodyPr/>
        <a:lstStyle/>
        <a:p>
          <a:r>
            <a:rPr lang="fr-FR" sz="1200"/>
            <a:t>Service d'autopatrage et covoiturage en véhicule électrique</a:t>
          </a:r>
        </a:p>
      </dgm:t>
    </dgm:pt>
    <dgm:pt modelId="{1F42E123-EE52-8841-BAAC-8180CBFA8D32}" type="parTrans" cxnId="{056F5B2F-82BE-7848-9532-5A421FC0D6B3}">
      <dgm:prSet/>
      <dgm:spPr/>
      <dgm:t>
        <a:bodyPr/>
        <a:lstStyle/>
        <a:p>
          <a:endParaRPr lang="fr-FR"/>
        </a:p>
      </dgm:t>
    </dgm:pt>
    <dgm:pt modelId="{F5162EAD-505F-9C43-84AC-97B21A1FC1B7}" type="sibTrans" cxnId="{056F5B2F-82BE-7848-9532-5A421FC0D6B3}">
      <dgm:prSet/>
      <dgm:spPr/>
      <dgm:t>
        <a:bodyPr/>
        <a:lstStyle/>
        <a:p>
          <a:endParaRPr lang="fr-FR"/>
        </a:p>
      </dgm:t>
    </dgm:pt>
    <dgm:pt modelId="{C62431FA-85B9-B246-A4BB-FC41E07BA2AC}">
      <dgm:prSet phldrT="[Texte]" custT="1"/>
      <dgm:spPr>
        <a:solidFill>
          <a:schemeClr val="bg1">
            <a:lumMod val="85000"/>
          </a:schemeClr>
        </a:solidFill>
      </dgm:spPr>
      <dgm:t>
        <a:bodyPr/>
        <a:lstStyle/>
        <a:p>
          <a:r>
            <a:rPr lang="fr-FR" sz="1100">
              <a:solidFill>
                <a:sysClr val="windowText" lastClr="000000"/>
              </a:solidFill>
            </a:rPr>
            <a:t>1. Mise en oeuvre de l'action</a:t>
          </a:r>
        </a:p>
      </dgm:t>
    </dgm:pt>
    <dgm:pt modelId="{0118A36B-B31C-2642-BC0B-E84D7DCAB0EE}" type="parTrans" cxnId="{E0FED091-70BD-D84F-ADEE-395CE166CCCF}">
      <dgm:prSet/>
      <dgm:spPr/>
      <dgm:t>
        <a:bodyPr/>
        <a:lstStyle/>
        <a:p>
          <a:endParaRPr lang="fr-FR"/>
        </a:p>
      </dgm:t>
    </dgm:pt>
    <dgm:pt modelId="{F4E76C6C-59DA-C440-9628-48EDFE8C8BD5}" type="sibTrans" cxnId="{E0FED091-70BD-D84F-ADEE-395CE166CCCF}">
      <dgm:prSet/>
      <dgm:spPr/>
      <dgm:t>
        <a:bodyPr/>
        <a:lstStyle/>
        <a:p>
          <a:endParaRPr lang="fr-FR"/>
        </a:p>
      </dgm:t>
    </dgm:pt>
    <dgm:pt modelId="{CC038821-3AA6-4FAA-8324-2FAC353957BE}">
      <dgm:prSet phldrT="[Texte]" custT="1"/>
      <dgm:spPr>
        <a:solidFill>
          <a:schemeClr val="accent6">
            <a:lumMod val="40000"/>
            <a:lumOff val="60000"/>
          </a:schemeClr>
        </a:solidFill>
      </dgm:spPr>
      <dgm:t>
        <a:bodyPr/>
        <a:lstStyle/>
        <a:p>
          <a:r>
            <a:rPr lang="fr-FR" sz="1100">
              <a:solidFill>
                <a:sysClr val="windowText" lastClr="000000"/>
              </a:solidFill>
            </a:rPr>
            <a:t>1a. Consommation d'énergie lors des essais des véhicules</a:t>
          </a:r>
        </a:p>
      </dgm:t>
    </dgm:pt>
    <dgm:pt modelId="{03B0DF2B-77CC-493A-9F1E-E23381A8B0B7}" type="parTrans" cxnId="{C40AC85A-B54D-4FD0-B65D-39D1B314D391}">
      <dgm:prSet/>
      <dgm:spPr/>
      <dgm:t>
        <a:bodyPr/>
        <a:lstStyle/>
        <a:p>
          <a:endParaRPr lang="fr-FR"/>
        </a:p>
      </dgm:t>
    </dgm:pt>
    <dgm:pt modelId="{045C49D4-671D-44CA-8B80-F20323E01373}" type="sibTrans" cxnId="{C40AC85A-B54D-4FD0-B65D-39D1B314D391}">
      <dgm:prSet/>
      <dgm:spPr/>
      <dgm:t>
        <a:bodyPr/>
        <a:lstStyle/>
        <a:p>
          <a:endParaRPr lang="fr-FR"/>
        </a:p>
      </dgm:t>
    </dgm:pt>
    <dgm:pt modelId="{AF23C057-24BE-4B66-89EF-902237740472}">
      <dgm:prSet phldrT="[Texte]" custT="1"/>
      <dgm:spPr>
        <a:solidFill>
          <a:schemeClr val="accent6">
            <a:lumMod val="40000"/>
            <a:lumOff val="60000"/>
          </a:schemeClr>
        </a:solidFill>
        <a:ln w="19050">
          <a:solidFill>
            <a:srgbClr val="FF0000"/>
          </a:solidFill>
        </a:ln>
      </dgm:spPr>
      <dgm:t>
        <a:bodyPr/>
        <a:lstStyle/>
        <a:p>
          <a:r>
            <a:rPr lang="fr-FR" sz="1100">
              <a:solidFill>
                <a:sysClr val="windowText" lastClr="000000"/>
              </a:solidFill>
            </a:rPr>
            <a:t>3a. Fabrication d'un véhicule électrique (+ batteries)</a:t>
          </a:r>
        </a:p>
      </dgm:t>
    </dgm:pt>
    <dgm:pt modelId="{F2ACF1DC-CB84-4A94-B928-B218FC75FDC4}" type="parTrans" cxnId="{04179B27-CEF0-42D2-AFB8-607AB7FA9A10}">
      <dgm:prSet/>
      <dgm:spPr/>
      <dgm:t>
        <a:bodyPr/>
        <a:lstStyle/>
        <a:p>
          <a:endParaRPr lang="fr-FR"/>
        </a:p>
      </dgm:t>
    </dgm:pt>
    <dgm:pt modelId="{BD0D17D9-CFE0-493B-8EBB-A33FE23A3F8C}" type="sibTrans" cxnId="{04179B27-CEF0-42D2-AFB8-607AB7FA9A10}">
      <dgm:prSet/>
      <dgm:spPr/>
      <dgm:t>
        <a:bodyPr/>
        <a:lstStyle/>
        <a:p>
          <a:endParaRPr lang="fr-FR"/>
        </a:p>
      </dgm:t>
    </dgm:pt>
    <dgm:pt modelId="{7BAC53CB-7B24-4218-B07B-00808D6EA0BA}">
      <dgm:prSet phldrT="[Texte]" custT="1"/>
      <dgm:spPr>
        <a:solidFill>
          <a:schemeClr val="bg1">
            <a:lumMod val="85000"/>
          </a:schemeClr>
        </a:solidFill>
      </dgm:spPr>
      <dgm:t>
        <a:bodyPr/>
        <a:lstStyle/>
        <a:p>
          <a:r>
            <a:rPr lang="fr-FR" sz="1100">
              <a:solidFill>
                <a:sysClr val="windowText" lastClr="000000"/>
              </a:solidFill>
            </a:rPr>
            <a:t>3c. Exemplarité</a:t>
          </a:r>
        </a:p>
      </dgm:t>
    </dgm:pt>
    <dgm:pt modelId="{9C00E25A-1DCA-489B-B924-E84F1D7D8535}" type="parTrans" cxnId="{CF6F411D-C24D-46AF-85E4-42BB1316A358}">
      <dgm:prSet/>
      <dgm:spPr/>
      <dgm:t>
        <a:bodyPr/>
        <a:lstStyle/>
        <a:p>
          <a:endParaRPr lang="fr-FR"/>
        </a:p>
      </dgm:t>
    </dgm:pt>
    <dgm:pt modelId="{53D4C5F2-B460-4C99-91EE-E53B84DE8BEE}" type="sibTrans" cxnId="{CF6F411D-C24D-46AF-85E4-42BB1316A358}">
      <dgm:prSet/>
      <dgm:spPr/>
      <dgm:t>
        <a:bodyPr/>
        <a:lstStyle/>
        <a:p>
          <a:endParaRPr lang="fr-FR"/>
        </a:p>
      </dgm:t>
    </dgm:pt>
    <dgm:pt modelId="{1D4921D0-4414-4F38-A957-9BF52FA9B368}">
      <dgm:prSet phldrT="[Texte]" custT="1"/>
      <dgm:spPr>
        <a:solidFill>
          <a:schemeClr val="accent6">
            <a:lumMod val="40000"/>
            <a:lumOff val="60000"/>
          </a:schemeClr>
        </a:solidFill>
      </dgm:spPr>
      <dgm:t>
        <a:bodyPr/>
        <a:lstStyle/>
        <a:p>
          <a:r>
            <a:rPr lang="fr-FR" sz="1100">
              <a:solidFill>
                <a:sysClr val="windowText" lastClr="000000"/>
              </a:solidFill>
            </a:rPr>
            <a:t>1b. Aménagements physiques (bornes de recharge)</a:t>
          </a:r>
        </a:p>
      </dgm:t>
    </dgm:pt>
    <dgm:pt modelId="{953A7430-7C99-4EE8-AEB2-243C10B3EA9E}" type="parTrans" cxnId="{B8F1FC13-EB5A-43AC-B672-AF792F464F59}">
      <dgm:prSet/>
      <dgm:spPr/>
      <dgm:t>
        <a:bodyPr/>
        <a:lstStyle/>
        <a:p>
          <a:endParaRPr lang="fr-FR"/>
        </a:p>
      </dgm:t>
    </dgm:pt>
    <dgm:pt modelId="{FBAE99B4-3B4C-410C-8719-0FB067ECE3F2}" type="sibTrans" cxnId="{B8F1FC13-EB5A-43AC-B672-AF792F464F59}">
      <dgm:prSet/>
      <dgm:spPr/>
      <dgm:t>
        <a:bodyPr/>
        <a:lstStyle/>
        <a:p>
          <a:endParaRPr lang="fr-FR"/>
        </a:p>
      </dgm:t>
    </dgm:pt>
    <dgm:pt modelId="{FA346296-0EB0-424A-8069-A2DC78F0654F}">
      <dgm:prSet phldrT="[Texte]" custT="1"/>
      <dgm:spPr>
        <a:solidFill>
          <a:schemeClr val="accent6">
            <a:lumMod val="40000"/>
            <a:lumOff val="60000"/>
          </a:schemeClr>
        </a:solidFill>
      </dgm:spPr>
      <dgm:t>
        <a:bodyPr/>
        <a:lstStyle/>
        <a:p>
          <a:r>
            <a:rPr lang="fr-FR" sz="1100">
              <a:solidFill>
                <a:sysClr val="windowText" lastClr="000000"/>
              </a:solidFill>
            </a:rPr>
            <a:t>3b. Augmentation des consommations électriques</a:t>
          </a:r>
          <a:br>
            <a:rPr lang="fr-FR" sz="1100">
              <a:solidFill>
                <a:sysClr val="windowText" lastClr="000000"/>
              </a:solidFill>
            </a:rPr>
          </a:br>
          <a:r>
            <a:rPr lang="fr-FR" sz="1100" b="1" i="0">
              <a:solidFill>
                <a:srgbClr val="FF0000"/>
              </a:solidFill>
            </a:rPr>
            <a:t>(F1)</a:t>
          </a:r>
        </a:p>
      </dgm:t>
    </dgm:pt>
    <dgm:pt modelId="{80E2A3E5-7F38-43A2-9EA2-0CB021085370}" type="parTrans" cxnId="{9C2DE7E9-F0E5-4A22-BE1F-5329AD252084}">
      <dgm:prSet/>
      <dgm:spPr/>
      <dgm:t>
        <a:bodyPr/>
        <a:lstStyle/>
        <a:p>
          <a:endParaRPr lang="fr-FR"/>
        </a:p>
      </dgm:t>
    </dgm:pt>
    <dgm:pt modelId="{ACC252E6-7A2B-4CC1-99ED-5296CDA8BABA}" type="sibTrans" cxnId="{9C2DE7E9-F0E5-4A22-BE1F-5329AD252084}">
      <dgm:prSet/>
      <dgm:spPr/>
      <dgm:t>
        <a:bodyPr/>
        <a:lstStyle/>
        <a:p>
          <a:endParaRPr lang="fr-FR"/>
        </a:p>
      </dgm:t>
    </dgm:pt>
    <dgm:pt modelId="{C0B94CC1-514D-4A1F-9A8A-420A5255F14C}">
      <dgm:prSet phldrT="[Texte]" custT="1"/>
      <dgm:spPr>
        <a:solidFill>
          <a:schemeClr val="accent6">
            <a:lumMod val="40000"/>
            <a:lumOff val="60000"/>
          </a:schemeClr>
        </a:solidFill>
        <a:ln w="19050">
          <a:solidFill>
            <a:srgbClr val="FF0000"/>
          </a:solidFill>
        </a:ln>
      </dgm:spPr>
      <dgm:t>
        <a:bodyPr/>
        <a:lstStyle/>
        <a:p>
          <a:r>
            <a:rPr lang="fr-FR" sz="1100">
              <a:solidFill>
                <a:sysClr val="windowText" lastClr="000000"/>
              </a:solidFill>
            </a:rPr>
            <a:t>2a. Réduction de la demande de véhicules thermiques neufs</a:t>
          </a:r>
        </a:p>
      </dgm:t>
    </dgm:pt>
    <dgm:pt modelId="{4CE46F1F-A53C-4201-9FCD-709723529601}" type="parTrans" cxnId="{AECF5698-1C49-4BD5-A72A-F11269B601DD}">
      <dgm:prSet/>
      <dgm:spPr/>
      <dgm:t>
        <a:bodyPr/>
        <a:lstStyle/>
        <a:p>
          <a:endParaRPr lang="fr-FR"/>
        </a:p>
      </dgm:t>
    </dgm:pt>
    <dgm:pt modelId="{925D9E7B-57DE-4599-BCE7-63B8E7BBD090}" type="sibTrans" cxnId="{AECF5698-1C49-4BD5-A72A-F11269B601DD}">
      <dgm:prSet/>
      <dgm:spPr/>
      <dgm:t>
        <a:bodyPr/>
        <a:lstStyle/>
        <a:p>
          <a:endParaRPr lang="fr-FR"/>
        </a:p>
      </dgm:t>
    </dgm:pt>
    <dgm:pt modelId="{FDA44C69-5803-470D-9F13-82A7DB058CD0}">
      <dgm:prSet phldrT="[Texte]" custT="1"/>
      <dgm:spPr>
        <a:solidFill>
          <a:schemeClr val="bg1">
            <a:lumMod val="85000"/>
          </a:schemeClr>
        </a:solidFill>
      </dgm:spPr>
      <dgm:t>
        <a:bodyPr/>
        <a:lstStyle/>
        <a:p>
          <a:r>
            <a:rPr lang="fr-FR" sz="1100">
              <a:solidFill>
                <a:sysClr val="windowText" lastClr="000000"/>
              </a:solidFill>
            </a:rPr>
            <a:t>3. Augmentation de l'usage des véhicules électriques</a:t>
          </a:r>
        </a:p>
      </dgm:t>
    </dgm:pt>
    <dgm:pt modelId="{2BB1D701-1D20-4A7F-A6A6-6F08C602F8EA}" type="parTrans" cxnId="{CDB31F3A-A4F0-4552-9BF7-611939D6A8ED}">
      <dgm:prSet/>
      <dgm:spPr/>
      <dgm:t>
        <a:bodyPr/>
        <a:lstStyle/>
        <a:p>
          <a:endParaRPr lang="fr-FR"/>
        </a:p>
      </dgm:t>
    </dgm:pt>
    <dgm:pt modelId="{B1AC877A-1748-4451-BDAC-17E3FF7F8B57}" type="sibTrans" cxnId="{CDB31F3A-A4F0-4552-9BF7-611939D6A8ED}">
      <dgm:prSet/>
      <dgm:spPr/>
      <dgm:t>
        <a:bodyPr/>
        <a:lstStyle/>
        <a:p>
          <a:endParaRPr lang="fr-FR"/>
        </a:p>
      </dgm:t>
    </dgm:pt>
    <dgm:pt modelId="{8387D037-374C-40A8-9A9E-EBF829CA64D3}">
      <dgm:prSet phldrT="[Texte]" custT="1"/>
      <dgm:spPr>
        <a:solidFill>
          <a:schemeClr val="accent6">
            <a:lumMod val="40000"/>
            <a:lumOff val="60000"/>
          </a:schemeClr>
        </a:solidFill>
        <a:ln w="19050">
          <a:solidFill>
            <a:srgbClr val="FF0000"/>
          </a:solidFill>
        </a:ln>
      </dgm:spPr>
      <dgm:t>
        <a:bodyPr/>
        <a:lstStyle/>
        <a:p>
          <a:r>
            <a:rPr lang="fr-FR" sz="1100">
              <a:solidFill>
                <a:sysClr val="windowText" lastClr="000000"/>
              </a:solidFill>
            </a:rPr>
            <a:t>2b. Réduction de la consommation de carburant</a:t>
          </a:r>
          <a:br>
            <a:rPr lang="fr-FR" sz="1100">
              <a:solidFill>
                <a:sysClr val="windowText" lastClr="000000"/>
              </a:solidFill>
            </a:rPr>
          </a:br>
          <a:r>
            <a:rPr lang="fr-FR" sz="1100" b="1" i="0">
              <a:solidFill>
                <a:srgbClr val="FF0000"/>
              </a:solidFill>
            </a:rPr>
            <a:t>(F1)</a:t>
          </a:r>
        </a:p>
      </dgm:t>
    </dgm:pt>
    <dgm:pt modelId="{036A319D-1D26-46A8-964A-F4D50B6387DA}" type="parTrans" cxnId="{6B082E93-6BCE-421C-947D-C17943BE275C}">
      <dgm:prSet/>
      <dgm:spPr/>
      <dgm:t>
        <a:bodyPr/>
        <a:lstStyle/>
        <a:p>
          <a:endParaRPr lang="fr-FR"/>
        </a:p>
      </dgm:t>
    </dgm:pt>
    <dgm:pt modelId="{A0C56654-498C-45EB-8B32-F26EC7116E6D}" type="sibTrans" cxnId="{6B082E93-6BCE-421C-947D-C17943BE275C}">
      <dgm:prSet/>
      <dgm:spPr/>
      <dgm:t>
        <a:bodyPr/>
        <a:lstStyle/>
        <a:p>
          <a:endParaRPr lang="fr-FR"/>
        </a:p>
      </dgm:t>
    </dgm:pt>
    <dgm:pt modelId="{4348D0EA-7EF5-490E-A3BB-867CC1644AE0}">
      <dgm:prSet phldrT="[Texte]" custT="1"/>
      <dgm:spPr>
        <a:solidFill>
          <a:schemeClr val="bg1">
            <a:lumMod val="85000"/>
          </a:schemeClr>
        </a:solidFill>
      </dgm:spPr>
      <dgm:t>
        <a:bodyPr/>
        <a:lstStyle/>
        <a:p>
          <a:r>
            <a:rPr lang="fr-FR" sz="1100">
              <a:solidFill>
                <a:sysClr val="windowText" lastClr="000000"/>
              </a:solidFill>
            </a:rPr>
            <a:t>2. Réduction de l'usage de véhicules individuels</a:t>
          </a:r>
        </a:p>
      </dgm:t>
    </dgm:pt>
    <dgm:pt modelId="{D3CF4D6D-F57B-4FA9-9043-8B986E8A6DFD}" type="parTrans" cxnId="{0A920DD2-523D-4081-9343-8D4E10796AD8}">
      <dgm:prSet/>
      <dgm:spPr/>
      <dgm:t>
        <a:bodyPr/>
        <a:lstStyle/>
        <a:p>
          <a:endParaRPr lang="fr-FR"/>
        </a:p>
      </dgm:t>
    </dgm:pt>
    <dgm:pt modelId="{6EE219A7-64C4-4935-9659-5BA40D1470BA}" type="sibTrans" cxnId="{0A920DD2-523D-4081-9343-8D4E10796AD8}">
      <dgm:prSet/>
      <dgm:spPr/>
      <dgm:t>
        <a:bodyPr/>
        <a:lstStyle/>
        <a:p>
          <a:endParaRPr lang="fr-FR"/>
        </a:p>
      </dgm:t>
    </dgm:pt>
    <dgm:pt modelId="{CF934C24-6212-4580-A55A-5B06FD200465}">
      <dgm:prSet phldrT="[Texte]" custT="1"/>
      <dgm:spPr>
        <a:solidFill>
          <a:schemeClr val="accent6">
            <a:lumMod val="40000"/>
            <a:lumOff val="60000"/>
          </a:schemeClr>
        </a:solidFill>
        <a:ln w="6350">
          <a:noFill/>
        </a:ln>
      </dgm:spPr>
      <dgm:t>
        <a:bodyPr/>
        <a:lstStyle/>
        <a:p>
          <a:r>
            <a:rPr lang="fr-FR" sz="1100">
              <a:solidFill>
                <a:sysClr val="windowText" lastClr="000000"/>
              </a:solidFill>
            </a:rPr>
            <a:t>3c1. Augmentation de la propension des salariés à covoiturer en véhicules électriques (domicile travail)</a:t>
          </a:r>
        </a:p>
      </dgm:t>
    </dgm:pt>
    <dgm:pt modelId="{DAA6951B-4E4A-4F7F-85F6-8C8A1AD50D2B}" type="parTrans" cxnId="{7794A7CE-9225-41F7-A055-CCBBD68EF96E}">
      <dgm:prSet/>
      <dgm:spPr/>
      <dgm:t>
        <a:bodyPr/>
        <a:lstStyle/>
        <a:p>
          <a:endParaRPr lang="fr-FR"/>
        </a:p>
      </dgm:t>
    </dgm:pt>
    <dgm:pt modelId="{E419A88B-B167-4BAD-9E6E-47834B601C30}" type="sibTrans" cxnId="{7794A7CE-9225-41F7-A055-CCBBD68EF96E}">
      <dgm:prSet/>
      <dgm:spPr/>
      <dgm:t>
        <a:bodyPr/>
        <a:lstStyle/>
        <a:p>
          <a:endParaRPr lang="fr-FR"/>
        </a:p>
      </dgm:t>
    </dgm:pt>
    <dgm:pt modelId="{BAD09100-85D9-4A94-9933-D48395E55727}">
      <dgm:prSet phldrT="[Texte]" custT="1"/>
      <dgm:spPr>
        <a:solidFill>
          <a:schemeClr val="accent6">
            <a:lumMod val="40000"/>
            <a:lumOff val="60000"/>
          </a:schemeClr>
        </a:solidFill>
        <a:ln w="6350">
          <a:noFill/>
        </a:ln>
      </dgm:spPr>
      <dgm:t>
        <a:bodyPr/>
        <a:lstStyle/>
        <a:p>
          <a:r>
            <a:rPr lang="fr-FR" sz="1100">
              <a:solidFill>
                <a:sysClr val="windowText" lastClr="000000"/>
              </a:solidFill>
            </a:rPr>
            <a:t>4. Augmentation de l'usage des transports en commun</a:t>
          </a:r>
          <a:br>
            <a:rPr lang="fr-FR" sz="1100">
              <a:solidFill>
                <a:sysClr val="windowText" lastClr="000000"/>
              </a:solidFill>
            </a:rPr>
          </a:br>
          <a:r>
            <a:rPr lang="fr-FR" sz="1100" b="1" i="0">
              <a:solidFill>
                <a:srgbClr val="FF0000"/>
              </a:solidFill>
            </a:rPr>
            <a:t>(F1)</a:t>
          </a:r>
          <a:endParaRPr lang="fr-FR" sz="1100" b="1" i="0">
            <a:solidFill>
              <a:sysClr val="windowText" lastClr="000000"/>
            </a:solidFill>
          </a:endParaRPr>
        </a:p>
      </dgm:t>
    </dgm:pt>
    <dgm:pt modelId="{558500CF-9CF7-4BB9-A5D4-4D8F5C8614BB}" type="parTrans" cxnId="{7EAA1595-4228-4E25-AD02-E38983E67C33}">
      <dgm:prSet/>
      <dgm:spPr/>
      <dgm:t>
        <a:bodyPr/>
        <a:lstStyle/>
        <a:p>
          <a:endParaRPr lang="fr-FR"/>
        </a:p>
      </dgm:t>
    </dgm:pt>
    <dgm:pt modelId="{84E736EB-4E7E-49A3-BEF6-456AE528483E}" type="sibTrans" cxnId="{7EAA1595-4228-4E25-AD02-E38983E67C33}">
      <dgm:prSet/>
      <dgm:spPr/>
      <dgm:t>
        <a:bodyPr/>
        <a:lstStyle/>
        <a:p>
          <a:endParaRPr lang="fr-FR"/>
        </a:p>
      </dgm:t>
    </dgm:pt>
    <dgm:pt modelId="{93D05ABB-A3FD-4B93-AC76-D92CAFFBB3C9}">
      <dgm:prSet phldrT="[Texte]" custT="1"/>
      <dgm:spPr>
        <a:solidFill>
          <a:schemeClr val="accent6">
            <a:lumMod val="40000"/>
            <a:lumOff val="60000"/>
          </a:schemeClr>
        </a:solidFill>
        <a:ln w="6350">
          <a:noFill/>
        </a:ln>
      </dgm:spPr>
      <dgm:t>
        <a:bodyPr/>
        <a:lstStyle/>
        <a:p>
          <a:r>
            <a:rPr lang="fr-FR" sz="1100">
              <a:solidFill>
                <a:sysClr val="windowText" lastClr="000000"/>
              </a:solidFill>
            </a:rPr>
            <a:t>3c2. Augmentation de la propension des salariés à utiliser les véhicules électriques à titre personnel </a:t>
          </a:r>
        </a:p>
      </dgm:t>
    </dgm:pt>
    <dgm:pt modelId="{3458C729-4BBC-4F19-A003-E806F350D209}" type="parTrans" cxnId="{6635ADDA-AB73-437F-8329-3439443905C1}">
      <dgm:prSet/>
      <dgm:spPr/>
      <dgm:t>
        <a:bodyPr/>
        <a:lstStyle/>
        <a:p>
          <a:endParaRPr lang="fr-FR"/>
        </a:p>
      </dgm:t>
    </dgm:pt>
    <dgm:pt modelId="{36DF2865-4388-4ADD-A626-44E4D0D62F09}" type="sibTrans" cxnId="{6635ADDA-AB73-437F-8329-3439443905C1}">
      <dgm:prSet/>
      <dgm:spPr/>
      <dgm:t>
        <a:bodyPr/>
        <a:lstStyle/>
        <a:p>
          <a:endParaRPr lang="fr-FR"/>
        </a:p>
      </dgm:t>
    </dgm:pt>
    <dgm:pt modelId="{AD3A2AF3-B181-DC45-BFAE-5239F329F258}">
      <dgm:prSet custT="1"/>
      <dgm:spPr>
        <a:solidFill>
          <a:schemeClr val="accent6">
            <a:lumMod val="40000"/>
            <a:lumOff val="60000"/>
          </a:schemeClr>
        </a:solidFill>
      </dgm:spPr>
      <dgm:t>
        <a:bodyPr/>
        <a:lstStyle/>
        <a:p>
          <a:r>
            <a:rPr lang="fr-FR" sz="1100">
              <a:solidFill>
                <a:sysClr val="windowText" lastClr="000000"/>
              </a:solidFill>
            </a:rPr>
            <a:t>2c. Fin de vie des véhicules thermiques</a:t>
          </a:r>
        </a:p>
      </dgm:t>
    </dgm:pt>
    <dgm:pt modelId="{83FC4BA4-226D-CB45-AE00-DEE6A14DCEE2}" type="parTrans" cxnId="{06B3C72C-A285-D740-9B3C-A1B01F4092BA}">
      <dgm:prSet/>
      <dgm:spPr/>
      <dgm:t>
        <a:bodyPr/>
        <a:lstStyle/>
        <a:p>
          <a:endParaRPr lang="fr-FR"/>
        </a:p>
      </dgm:t>
    </dgm:pt>
    <dgm:pt modelId="{058A6D8B-1C0F-F94E-A63D-C9612FD564FF}" type="sibTrans" cxnId="{06B3C72C-A285-D740-9B3C-A1B01F4092BA}">
      <dgm:prSet/>
      <dgm:spPr/>
      <dgm:t>
        <a:bodyPr/>
        <a:lstStyle/>
        <a:p>
          <a:endParaRPr lang="fr-FR"/>
        </a:p>
      </dgm:t>
    </dgm:pt>
    <dgm:pt modelId="{F26E98A5-7381-EF49-94C4-11F95F87C3AD}">
      <dgm:prSet custT="1"/>
      <dgm:spPr>
        <a:solidFill>
          <a:schemeClr val="accent6">
            <a:lumMod val="40000"/>
            <a:lumOff val="60000"/>
          </a:schemeClr>
        </a:solidFill>
      </dgm:spPr>
      <dgm:t>
        <a:bodyPr/>
        <a:lstStyle/>
        <a:p>
          <a:r>
            <a:rPr lang="fr-FR" sz="1100">
              <a:solidFill>
                <a:sysClr val="windowText" lastClr="000000"/>
              </a:solidFill>
            </a:rPr>
            <a:t>3d. Fin de vie des véhicules électriques</a:t>
          </a:r>
        </a:p>
      </dgm:t>
    </dgm:pt>
    <dgm:pt modelId="{CEE2B9A4-CC13-0A4C-BE79-ED9DA9AF7E58}" type="parTrans" cxnId="{A277E134-D9A1-C042-B71F-D44DBBD30E94}">
      <dgm:prSet/>
      <dgm:spPr/>
      <dgm:t>
        <a:bodyPr/>
        <a:lstStyle/>
        <a:p>
          <a:endParaRPr lang="fr-FR"/>
        </a:p>
      </dgm:t>
    </dgm:pt>
    <dgm:pt modelId="{237EA106-20B3-4D46-A781-20A1C7A2F63C}" type="sibTrans" cxnId="{A277E134-D9A1-C042-B71F-D44DBBD30E94}">
      <dgm:prSet/>
      <dgm:spPr/>
      <dgm:t>
        <a:bodyPr/>
        <a:lstStyle/>
        <a:p>
          <a:endParaRPr lang="fr-FR"/>
        </a:p>
      </dgm:t>
    </dgm:pt>
    <dgm:pt modelId="{3C6836EE-DD63-7848-BD7A-0D323AD57F63}" type="pres">
      <dgm:prSet presAssocID="{7E98CE94-B835-1947-87C7-F2EBD09DE06D}" presName="hierChild1" presStyleCnt="0">
        <dgm:presLayoutVars>
          <dgm:orgChart val="1"/>
          <dgm:chPref val="1"/>
          <dgm:dir/>
          <dgm:animOne val="branch"/>
          <dgm:animLvl val="lvl"/>
          <dgm:resizeHandles/>
        </dgm:presLayoutVars>
      </dgm:prSet>
      <dgm:spPr/>
      <dgm:t>
        <a:bodyPr/>
        <a:lstStyle/>
        <a:p>
          <a:endParaRPr lang="fr-FR"/>
        </a:p>
      </dgm:t>
    </dgm:pt>
    <dgm:pt modelId="{5CCCC226-6175-9A47-BA8D-B8E1250B1763}" type="pres">
      <dgm:prSet presAssocID="{EE863061-70C1-FF47-A7D9-43D9EBCF62AF}" presName="hierRoot1" presStyleCnt="0">
        <dgm:presLayoutVars>
          <dgm:hierBranch val="init"/>
        </dgm:presLayoutVars>
      </dgm:prSet>
      <dgm:spPr/>
      <dgm:t>
        <a:bodyPr/>
        <a:lstStyle/>
        <a:p>
          <a:endParaRPr lang="fr-FR"/>
        </a:p>
      </dgm:t>
    </dgm:pt>
    <dgm:pt modelId="{6F5A691B-ADCA-6646-9178-B825DACE1B54}" type="pres">
      <dgm:prSet presAssocID="{EE863061-70C1-FF47-A7D9-43D9EBCF62AF}" presName="rootComposite1" presStyleCnt="0"/>
      <dgm:spPr/>
      <dgm:t>
        <a:bodyPr/>
        <a:lstStyle/>
        <a:p>
          <a:endParaRPr lang="fr-FR"/>
        </a:p>
      </dgm:t>
    </dgm:pt>
    <dgm:pt modelId="{3D78A0E4-C3B0-4E42-A20D-FCAFE5034373}" type="pres">
      <dgm:prSet presAssocID="{EE863061-70C1-FF47-A7D9-43D9EBCF62AF}" presName="rootText1" presStyleLbl="node0" presStyleIdx="0" presStyleCnt="1" custScaleX="94776" custScaleY="126542" custLinFactNeighborX="7820" custLinFactNeighborY="4274">
        <dgm:presLayoutVars>
          <dgm:chPref val="3"/>
        </dgm:presLayoutVars>
      </dgm:prSet>
      <dgm:spPr/>
      <dgm:t>
        <a:bodyPr/>
        <a:lstStyle/>
        <a:p>
          <a:endParaRPr lang="fr-FR"/>
        </a:p>
      </dgm:t>
    </dgm:pt>
    <dgm:pt modelId="{5744C39F-08A6-3D45-A81F-C32C64200BE1}" type="pres">
      <dgm:prSet presAssocID="{EE863061-70C1-FF47-A7D9-43D9EBCF62AF}" presName="rootConnector1" presStyleLbl="node1" presStyleIdx="0" presStyleCnt="0"/>
      <dgm:spPr/>
      <dgm:t>
        <a:bodyPr/>
        <a:lstStyle/>
        <a:p>
          <a:endParaRPr lang="fr-FR"/>
        </a:p>
      </dgm:t>
    </dgm:pt>
    <dgm:pt modelId="{AF662F99-B11F-CB48-BCEA-0FBC7192623E}" type="pres">
      <dgm:prSet presAssocID="{EE863061-70C1-FF47-A7D9-43D9EBCF62AF}" presName="hierChild2" presStyleCnt="0"/>
      <dgm:spPr/>
      <dgm:t>
        <a:bodyPr/>
        <a:lstStyle/>
        <a:p>
          <a:endParaRPr lang="fr-FR"/>
        </a:p>
      </dgm:t>
    </dgm:pt>
    <dgm:pt modelId="{DD55F626-46C3-474E-95B3-4BA17AD1032E}" type="pres">
      <dgm:prSet presAssocID="{0118A36B-B31C-2642-BC0B-E84D7DCAB0EE}" presName="Name64" presStyleLbl="parChTrans1D2" presStyleIdx="0" presStyleCnt="4"/>
      <dgm:spPr/>
      <dgm:t>
        <a:bodyPr/>
        <a:lstStyle/>
        <a:p>
          <a:endParaRPr lang="fr-FR"/>
        </a:p>
      </dgm:t>
    </dgm:pt>
    <dgm:pt modelId="{786196E8-5CEB-364F-BAE4-193C21B68467}" type="pres">
      <dgm:prSet presAssocID="{C62431FA-85B9-B246-A4BB-FC41E07BA2AC}" presName="hierRoot2" presStyleCnt="0">
        <dgm:presLayoutVars>
          <dgm:hierBranch val="init"/>
        </dgm:presLayoutVars>
      </dgm:prSet>
      <dgm:spPr/>
      <dgm:t>
        <a:bodyPr/>
        <a:lstStyle/>
        <a:p>
          <a:endParaRPr lang="fr-FR"/>
        </a:p>
      </dgm:t>
    </dgm:pt>
    <dgm:pt modelId="{B99B40C7-F733-8247-9C9A-1A88A9428E5D}" type="pres">
      <dgm:prSet presAssocID="{C62431FA-85B9-B246-A4BB-FC41E07BA2AC}" presName="rootComposite" presStyleCnt="0"/>
      <dgm:spPr/>
      <dgm:t>
        <a:bodyPr/>
        <a:lstStyle/>
        <a:p>
          <a:endParaRPr lang="fr-FR"/>
        </a:p>
      </dgm:t>
    </dgm:pt>
    <dgm:pt modelId="{A9CDC472-7165-6241-BE51-BE37C38306E2}" type="pres">
      <dgm:prSet presAssocID="{C62431FA-85B9-B246-A4BB-FC41E07BA2AC}" presName="rootText" presStyleLbl="node2" presStyleIdx="0" presStyleCnt="4" custLinFactNeighborX="2620">
        <dgm:presLayoutVars>
          <dgm:chPref val="3"/>
        </dgm:presLayoutVars>
      </dgm:prSet>
      <dgm:spPr/>
      <dgm:t>
        <a:bodyPr/>
        <a:lstStyle/>
        <a:p>
          <a:endParaRPr lang="fr-FR"/>
        </a:p>
      </dgm:t>
    </dgm:pt>
    <dgm:pt modelId="{CBF20B9B-2008-9A48-9CB0-AC943547C080}" type="pres">
      <dgm:prSet presAssocID="{C62431FA-85B9-B246-A4BB-FC41E07BA2AC}" presName="rootConnector" presStyleLbl="node2" presStyleIdx="0" presStyleCnt="4"/>
      <dgm:spPr/>
      <dgm:t>
        <a:bodyPr/>
        <a:lstStyle/>
        <a:p>
          <a:endParaRPr lang="fr-FR"/>
        </a:p>
      </dgm:t>
    </dgm:pt>
    <dgm:pt modelId="{B68A54EC-60A9-404B-B20D-151689E61A65}" type="pres">
      <dgm:prSet presAssocID="{C62431FA-85B9-B246-A4BB-FC41E07BA2AC}" presName="hierChild4" presStyleCnt="0"/>
      <dgm:spPr/>
      <dgm:t>
        <a:bodyPr/>
        <a:lstStyle/>
        <a:p>
          <a:endParaRPr lang="fr-FR"/>
        </a:p>
      </dgm:t>
    </dgm:pt>
    <dgm:pt modelId="{326DCC8F-6965-43C1-B950-F9A656D1EFA9}" type="pres">
      <dgm:prSet presAssocID="{03B0DF2B-77CC-493A-9F1E-E23381A8B0B7}" presName="Name64" presStyleLbl="parChTrans1D3" presStyleIdx="0" presStyleCnt="9"/>
      <dgm:spPr/>
      <dgm:t>
        <a:bodyPr/>
        <a:lstStyle/>
        <a:p>
          <a:endParaRPr lang="fr-FR"/>
        </a:p>
      </dgm:t>
    </dgm:pt>
    <dgm:pt modelId="{DAC40F14-6FF1-4AD8-BCB4-F701D4949897}" type="pres">
      <dgm:prSet presAssocID="{CC038821-3AA6-4FAA-8324-2FAC353957BE}" presName="hierRoot2" presStyleCnt="0">
        <dgm:presLayoutVars>
          <dgm:hierBranch val="init"/>
        </dgm:presLayoutVars>
      </dgm:prSet>
      <dgm:spPr/>
      <dgm:t>
        <a:bodyPr/>
        <a:lstStyle/>
        <a:p>
          <a:endParaRPr lang="fr-FR"/>
        </a:p>
      </dgm:t>
    </dgm:pt>
    <dgm:pt modelId="{1E6103A6-8975-4C43-B442-274A49E5C599}" type="pres">
      <dgm:prSet presAssocID="{CC038821-3AA6-4FAA-8324-2FAC353957BE}" presName="rootComposite" presStyleCnt="0"/>
      <dgm:spPr/>
      <dgm:t>
        <a:bodyPr/>
        <a:lstStyle/>
        <a:p>
          <a:endParaRPr lang="fr-FR"/>
        </a:p>
      </dgm:t>
    </dgm:pt>
    <dgm:pt modelId="{D655B1F0-C0F5-4B7B-9F6F-AA03B87DF483}" type="pres">
      <dgm:prSet presAssocID="{CC038821-3AA6-4FAA-8324-2FAC353957BE}" presName="rootText" presStyleLbl="node3" presStyleIdx="0" presStyleCnt="9">
        <dgm:presLayoutVars>
          <dgm:chPref val="3"/>
        </dgm:presLayoutVars>
      </dgm:prSet>
      <dgm:spPr/>
      <dgm:t>
        <a:bodyPr/>
        <a:lstStyle/>
        <a:p>
          <a:endParaRPr lang="fr-FR"/>
        </a:p>
      </dgm:t>
    </dgm:pt>
    <dgm:pt modelId="{66DA7933-93EF-4FCD-9DAA-42D55B27FBB2}" type="pres">
      <dgm:prSet presAssocID="{CC038821-3AA6-4FAA-8324-2FAC353957BE}" presName="rootConnector" presStyleLbl="node3" presStyleIdx="0" presStyleCnt="9"/>
      <dgm:spPr/>
      <dgm:t>
        <a:bodyPr/>
        <a:lstStyle/>
        <a:p>
          <a:endParaRPr lang="fr-FR"/>
        </a:p>
      </dgm:t>
    </dgm:pt>
    <dgm:pt modelId="{507DEBCF-C687-40EE-BD05-45F4C791721A}" type="pres">
      <dgm:prSet presAssocID="{CC038821-3AA6-4FAA-8324-2FAC353957BE}" presName="hierChild4" presStyleCnt="0"/>
      <dgm:spPr/>
      <dgm:t>
        <a:bodyPr/>
        <a:lstStyle/>
        <a:p>
          <a:endParaRPr lang="fr-FR"/>
        </a:p>
      </dgm:t>
    </dgm:pt>
    <dgm:pt modelId="{B18C7A06-3ADC-4803-8A75-87201B7D4881}" type="pres">
      <dgm:prSet presAssocID="{CC038821-3AA6-4FAA-8324-2FAC353957BE}" presName="hierChild5" presStyleCnt="0"/>
      <dgm:spPr/>
      <dgm:t>
        <a:bodyPr/>
        <a:lstStyle/>
        <a:p>
          <a:endParaRPr lang="fr-FR"/>
        </a:p>
      </dgm:t>
    </dgm:pt>
    <dgm:pt modelId="{AEA7468D-2DA4-4E37-BDD0-EA2AD19C855F}" type="pres">
      <dgm:prSet presAssocID="{953A7430-7C99-4EE8-AEB2-243C10B3EA9E}" presName="Name64" presStyleLbl="parChTrans1D3" presStyleIdx="1" presStyleCnt="9"/>
      <dgm:spPr/>
      <dgm:t>
        <a:bodyPr/>
        <a:lstStyle/>
        <a:p>
          <a:endParaRPr lang="fr-FR"/>
        </a:p>
      </dgm:t>
    </dgm:pt>
    <dgm:pt modelId="{71E5001B-951F-4C25-B92D-44AEBCD0B375}" type="pres">
      <dgm:prSet presAssocID="{1D4921D0-4414-4F38-A957-9BF52FA9B368}" presName="hierRoot2" presStyleCnt="0">
        <dgm:presLayoutVars>
          <dgm:hierBranch val="init"/>
        </dgm:presLayoutVars>
      </dgm:prSet>
      <dgm:spPr/>
      <dgm:t>
        <a:bodyPr/>
        <a:lstStyle/>
        <a:p>
          <a:endParaRPr lang="fr-FR"/>
        </a:p>
      </dgm:t>
    </dgm:pt>
    <dgm:pt modelId="{A6BC4B13-358C-46EF-8CD9-73CBDCD2F5A0}" type="pres">
      <dgm:prSet presAssocID="{1D4921D0-4414-4F38-A957-9BF52FA9B368}" presName="rootComposite" presStyleCnt="0"/>
      <dgm:spPr/>
      <dgm:t>
        <a:bodyPr/>
        <a:lstStyle/>
        <a:p>
          <a:endParaRPr lang="fr-FR"/>
        </a:p>
      </dgm:t>
    </dgm:pt>
    <dgm:pt modelId="{9589B222-A495-4DAE-8A5B-17E2BCD7983C}" type="pres">
      <dgm:prSet presAssocID="{1D4921D0-4414-4F38-A957-9BF52FA9B368}" presName="rootText" presStyleLbl="node3" presStyleIdx="1" presStyleCnt="9">
        <dgm:presLayoutVars>
          <dgm:chPref val="3"/>
        </dgm:presLayoutVars>
      </dgm:prSet>
      <dgm:spPr/>
      <dgm:t>
        <a:bodyPr/>
        <a:lstStyle/>
        <a:p>
          <a:endParaRPr lang="fr-FR"/>
        </a:p>
      </dgm:t>
    </dgm:pt>
    <dgm:pt modelId="{540C5DDC-A1C4-4A44-9B8D-745D99A1D4FA}" type="pres">
      <dgm:prSet presAssocID="{1D4921D0-4414-4F38-A957-9BF52FA9B368}" presName="rootConnector" presStyleLbl="node3" presStyleIdx="1" presStyleCnt="9"/>
      <dgm:spPr/>
      <dgm:t>
        <a:bodyPr/>
        <a:lstStyle/>
        <a:p>
          <a:endParaRPr lang="fr-FR"/>
        </a:p>
      </dgm:t>
    </dgm:pt>
    <dgm:pt modelId="{A6238376-C605-4576-BC97-11CF725233EC}" type="pres">
      <dgm:prSet presAssocID="{1D4921D0-4414-4F38-A957-9BF52FA9B368}" presName="hierChild4" presStyleCnt="0"/>
      <dgm:spPr/>
      <dgm:t>
        <a:bodyPr/>
        <a:lstStyle/>
        <a:p>
          <a:endParaRPr lang="fr-FR"/>
        </a:p>
      </dgm:t>
    </dgm:pt>
    <dgm:pt modelId="{5418164D-9D40-4959-BB27-0EB1E8D5F073}" type="pres">
      <dgm:prSet presAssocID="{1D4921D0-4414-4F38-A957-9BF52FA9B368}" presName="hierChild5" presStyleCnt="0"/>
      <dgm:spPr/>
      <dgm:t>
        <a:bodyPr/>
        <a:lstStyle/>
        <a:p>
          <a:endParaRPr lang="fr-FR"/>
        </a:p>
      </dgm:t>
    </dgm:pt>
    <dgm:pt modelId="{177BE3B1-D07D-E449-89E2-823FD54903CC}" type="pres">
      <dgm:prSet presAssocID="{C62431FA-85B9-B246-A4BB-FC41E07BA2AC}" presName="hierChild5" presStyleCnt="0"/>
      <dgm:spPr/>
      <dgm:t>
        <a:bodyPr/>
        <a:lstStyle/>
        <a:p>
          <a:endParaRPr lang="fr-FR"/>
        </a:p>
      </dgm:t>
    </dgm:pt>
    <dgm:pt modelId="{C7C7960F-B5C0-4382-AE92-DD39E2694407}" type="pres">
      <dgm:prSet presAssocID="{D3CF4D6D-F57B-4FA9-9043-8B986E8A6DFD}" presName="Name64" presStyleLbl="parChTrans1D2" presStyleIdx="1" presStyleCnt="4"/>
      <dgm:spPr/>
      <dgm:t>
        <a:bodyPr/>
        <a:lstStyle/>
        <a:p>
          <a:endParaRPr lang="fr-FR"/>
        </a:p>
      </dgm:t>
    </dgm:pt>
    <dgm:pt modelId="{6CEE9FAA-0424-425C-88B9-7E778642D4C9}" type="pres">
      <dgm:prSet presAssocID="{4348D0EA-7EF5-490E-A3BB-867CC1644AE0}" presName="hierRoot2" presStyleCnt="0">
        <dgm:presLayoutVars>
          <dgm:hierBranch val="init"/>
        </dgm:presLayoutVars>
      </dgm:prSet>
      <dgm:spPr/>
      <dgm:t>
        <a:bodyPr/>
        <a:lstStyle/>
        <a:p>
          <a:endParaRPr lang="fr-FR"/>
        </a:p>
      </dgm:t>
    </dgm:pt>
    <dgm:pt modelId="{C6093D80-1FC1-4E59-A5F3-93F90B95A431}" type="pres">
      <dgm:prSet presAssocID="{4348D0EA-7EF5-490E-A3BB-867CC1644AE0}" presName="rootComposite" presStyleCnt="0"/>
      <dgm:spPr/>
      <dgm:t>
        <a:bodyPr/>
        <a:lstStyle/>
        <a:p>
          <a:endParaRPr lang="fr-FR"/>
        </a:p>
      </dgm:t>
    </dgm:pt>
    <dgm:pt modelId="{0D0186F9-EFE7-4490-92FF-91C496FC658C}" type="pres">
      <dgm:prSet presAssocID="{4348D0EA-7EF5-490E-A3BB-867CC1644AE0}" presName="rootText" presStyleLbl="node2" presStyleIdx="1" presStyleCnt="4" custLinFactNeighborX="2620">
        <dgm:presLayoutVars>
          <dgm:chPref val="3"/>
        </dgm:presLayoutVars>
      </dgm:prSet>
      <dgm:spPr/>
      <dgm:t>
        <a:bodyPr/>
        <a:lstStyle/>
        <a:p>
          <a:endParaRPr lang="fr-FR"/>
        </a:p>
      </dgm:t>
    </dgm:pt>
    <dgm:pt modelId="{6C60173C-2508-424E-A496-A36E02EBC81C}" type="pres">
      <dgm:prSet presAssocID="{4348D0EA-7EF5-490E-A3BB-867CC1644AE0}" presName="rootConnector" presStyleLbl="node2" presStyleIdx="1" presStyleCnt="4"/>
      <dgm:spPr/>
      <dgm:t>
        <a:bodyPr/>
        <a:lstStyle/>
        <a:p>
          <a:endParaRPr lang="fr-FR"/>
        </a:p>
      </dgm:t>
    </dgm:pt>
    <dgm:pt modelId="{F72DC2AF-18C9-4DF3-8DAC-E8B549DA5DCA}" type="pres">
      <dgm:prSet presAssocID="{4348D0EA-7EF5-490E-A3BB-867CC1644AE0}" presName="hierChild4" presStyleCnt="0"/>
      <dgm:spPr/>
      <dgm:t>
        <a:bodyPr/>
        <a:lstStyle/>
        <a:p>
          <a:endParaRPr lang="fr-FR"/>
        </a:p>
      </dgm:t>
    </dgm:pt>
    <dgm:pt modelId="{AD132782-BE26-4B55-B9B2-74BF5C353965}" type="pres">
      <dgm:prSet presAssocID="{4CE46F1F-A53C-4201-9FCD-709723529601}" presName="Name64" presStyleLbl="parChTrans1D3" presStyleIdx="2" presStyleCnt="9"/>
      <dgm:spPr/>
      <dgm:t>
        <a:bodyPr/>
        <a:lstStyle/>
        <a:p>
          <a:endParaRPr lang="fr-FR"/>
        </a:p>
      </dgm:t>
    </dgm:pt>
    <dgm:pt modelId="{F65A6371-74BD-4FA8-B5D4-451E186B66AA}" type="pres">
      <dgm:prSet presAssocID="{C0B94CC1-514D-4A1F-9A8A-420A5255F14C}" presName="hierRoot2" presStyleCnt="0">
        <dgm:presLayoutVars>
          <dgm:hierBranch val="init"/>
        </dgm:presLayoutVars>
      </dgm:prSet>
      <dgm:spPr/>
      <dgm:t>
        <a:bodyPr/>
        <a:lstStyle/>
        <a:p>
          <a:endParaRPr lang="fr-FR"/>
        </a:p>
      </dgm:t>
    </dgm:pt>
    <dgm:pt modelId="{65688ACD-875C-4E79-A0EB-302C69FD42B1}" type="pres">
      <dgm:prSet presAssocID="{C0B94CC1-514D-4A1F-9A8A-420A5255F14C}" presName="rootComposite" presStyleCnt="0"/>
      <dgm:spPr/>
      <dgm:t>
        <a:bodyPr/>
        <a:lstStyle/>
        <a:p>
          <a:endParaRPr lang="fr-FR"/>
        </a:p>
      </dgm:t>
    </dgm:pt>
    <dgm:pt modelId="{7249EC34-28EF-447A-A120-CF0826BBF945}" type="pres">
      <dgm:prSet presAssocID="{C0B94CC1-514D-4A1F-9A8A-420A5255F14C}" presName="rootText" presStyleLbl="node3" presStyleIdx="2" presStyleCnt="9">
        <dgm:presLayoutVars>
          <dgm:chPref val="3"/>
        </dgm:presLayoutVars>
      </dgm:prSet>
      <dgm:spPr/>
      <dgm:t>
        <a:bodyPr/>
        <a:lstStyle/>
        <a:p>
          <a:endParaRPr lang="fr-FR"/>
        </a:p>
      </dgm:t>
    </dgm:pt>
    <dgm:pt modelId="{9CC78348-8B43-43A5-8E64-4F94E097F31D}" type="pres">
      <dgm:prSet presAssocID="{C0B94CC1-514D-4A1F-9A8A-420A5255F14C}" presName="rootConnector" presStyleLbl="node3" presStyleIdx="2" presStyleCnt="9"/>
      <dgm:spPr/>
      <dgm:t>
        <a:bodyPr/>
        <a:lstStyle/>
        <a:p>
          <a:endParaRPr lang="fr-FR"/>
        </a:p>
      </dgm:t>
    </dgm:pt>
    <dgm:pt modelId="{EDE3D563-B825-47AF-87AF-CF103CD52E63}" type="pres">
      <dgm:prSet presAssocID="{C0B94CC1-514D-4A1F-9A8A-420A5255F14C}" presName="hierChild4" presStyleCnt="0"/>
      <dgm:spPr/>
      <dgm:t>
        <a:bodyPr/>
        <a:lstStyle/>
        <a:p>
          <a:endParaRPr lang="fr-FR"/>
        </a:p>
      </dgm:t>
    </dgm:pt>
    <dgm:pt modelId="{54F35957-F10A-4791-9EE6-6B824C42B7DD}" type="pres">
      <dgm:prSet presAssocID="{C0B94CC1-514D-4A1F-9A8A-420A5255F14C}" presName="hierChild5" presStyleCnt="0"/>
      <dgm:spPr/>
      <dgm:t>
        <a:bodyPr/>
        <a:lstStyle/>
        <a:p>
          <a:endParaRPr lang="fr-FR"/>
        </a:p>
      </dgm:t>
    </dgm:pt>
    <dgm:pt modelId="{2AA7D67D-DFE7-4B49-B396-F61F22633546}" type="pres">
      <dgm:prSet presAssocID="{036A319D-1D26-46A8-964A-F4D50B6387DA}" presName="Name64" presStyleLbl="parChTrans1D3" presStyleIdx="3" presStyleCnt="9"/>
      <dgm:spPr/>
      <dgm:t>
        <a:bodyPr/>
        <a:lstStyle/>
        <a:p>
          <a:endParaRPr lang="fr-FR"/>
        </a:p>
      </dgm:t>
    </dgm:pt>
    <dgm:pt modelId="{CEED7D8C-73DF-4B04-8FE2-209E05EFBE17}" type="pres">
      <dgm:prSet presAssocID="{8387D037-374C-40A8-9A9E-EBF829CA64D3}" presName="hierRoot2" presStyleCnt="0">
        <dgm:presLayoutVars>
          <dgm:hierBranch val="init"/>
        </dgm:presLayoutVars>
      </dgm:prSet>
      <dgm:spPr/>
      <dgm:t>
        <a:bodyPr/>
        <a:lstStyle/>
        <a:p>
          <a:endParaRPr lang="fr-FR"/>
        </a:p>
      </dgm:t>
    </dgm:pt>
    <dgm:pt modelId="{0C6294CE-269F-4556-9AE1-8F6437EC0214}" type="pres">
      <dgm:prSet presAssocID="{8387D037-374C-40A8-9A9E-EBF829CA64D3}" presName="rootComposite" presStyleCnt="0"/>
      <dgm:spPr/>
      <dgm:t>
        <a:bodyPr/>
        <a:lstStyle/>
        <a:p>
          <a:endParaRPr lang="fr-FR"/>
        </a:p>
      </dgm:t>
    </dgm:pt>
    <dgm:pt modelId="{CA6BAAC4-B49B-46F7-991C-F440E27CDCF1}" type="pres">
      <dgm:prSet presAssocID="{8387D037-374C-40A8-9A9E-EBF829CA64D3}" presName="rootText" presStyleLbl="node3" presStyleIdx="3" presStyleCnt="9">
        <dgm:presLayoutVars>
          <dgm:chPref val="3"/>
        </dgm:presLayoutVars>
      </dgm:prSet>
      <dgm:spPr/>
      <dgm:t>
        <a:bodyPr/>
        <a:lstStyle/>
        <a:p>
          <a:endParaRPr lang="fr-FR"/>
        </a:p>
      </dgm:t>
    </dgm:pt>
    <dgm:pt modelId="{B98A70B8-5230-47B4-A666-854266680D11}" type="pres">
      <dgm:prSet presAssocID="{8387D037-374C-40A8-9A9E-EBF829CA64D3}" presName="rootConnector" presStyleLbl="node3" presStyleIdx="3" presStyleCnt="9"/>
      <dgm:spPr/>
      <dgm:t>
        <a:bodyPr/>
        <a:lstStyle/>
        <a:p>
          <a:endParaRPr lang="fr-FR"/>
        </a:p>
      </dgm:t>
    </dgm:pt>
    <dgm:pt modelId="{7A700558-1363-43D4-8669-395E0114A9F9}" type="pres">
      <dgm:prSet presAssocID="{8387D037-374C-40A8-9A9E-EBF829CA64D3}" presName="hierChild4" presStyleCnt="0"/>
      <dgm:spPr/>
      <dgm:t>
        <a:bodyPr/>
        <a:lstStyle/>
        <a:p>
          <a:endParaRPr lang="fr-FR"/>
        </a:p>
      </dgm:t>
    </dgm:pt>
    <dgm:pt modelId="{9095CC2C-57DA-4DEA-9272-24ED2F4F8DBE}" type="pres">
      <dgm:prSet presAssocID="{8387D037-374C-40A8-9A9E-EBF829CA64D3}" presName="hierChild5" presStyleCnt="0"/>
      <dgm:spPr/>
      <dgm:t>
        <a:bodyPr/>
        <a:lstStyle/>
        <a:p>
          <a:endParaRPr lang="fr-FR"/>
        </a:p>
      </dgm:t>
    </dgm:pt>
    <dgm:pt modelId="{48C0502F-0F01-4643-B14E-879504B17CF4}" type="pres">
      <dgm:prSet presAssocID="{83FC4BA4-226D-CB45-AE00-DEE6A14DCEE2}" presName="Name64" presStyleLbl="parChTrans1D3" presStyleIdx="4" presStyleCnt="9"/>
      <dgm:spPr/>
      <dgm:t>
        <a:bodyPr/>
        <a:lstStyle/>
        <a:p>
          <a:endParaRPr lang="fr-FR"/>
        </a:p>
      </dgm:t>
    </dgm:pt>
    <dgm:pt modelId="{782D917D-7CC1-0E4E-9632-F8DD5B5387AE}" type="pres">
      <dgm:prSet presAssocID="{AD3A2AF3-B181-DC45-BFAE-5239F329F258}" presName="hierRoot2" presStyleCnt="0">
        <dgm:presLayoutVars>
          <dgm:hierBranch val="init"/>
        </dgm:presLayoutVars>
      </dgm:prSet>
      <dgm:spPr/>
    </dgm:pt>
    <dgm:pt modelId="{950BFFD1-45EB-B947-AEF2-C8BE996A4DFC}" type="pres">
      <dgm:prSet presAssocID="{AD3A2AF3-B181-DC45-BFAE-5239F329F258}" presName="rootComposite" presStyleCnt="0"/>
      <dgm:spPr/>
    </dgm:pt>
    <dgm:pt modelId="{59CA4C95-9CFB-B840-AFBE-1B98659D4959}" type="pres">
      <dgm:prSet presAssocID="{AD3A2AF3-B181-DC45-BFAE-5239F329F258}" presName="rootText" presStyleLbl="node3" presStyleIdx="4" presStyleCnt="9">
        <dgm:presLayoutVars>
          <dgm:chPref val="3"/>
        </dgm:presLayoutVars>
      </dgm:prSet>
      <dgm:spPr/>
      <dgm:t>
        <a:bodyPr/>
        <a:lstStyle/>
        <a:p>
          <a:endParaRPr lang="fr-FR"/>
        </a:p>
      </dgm:t>
    </dgm:pt>
    <dgm:pt modelId="{762DADA3-D810-7A4C-874E-68A05BD56FA0}" type="pres">
      <dgm:prSet presAssocID="{AD3A2AF3-B181-DC45-BFAE-5239F329F258}" presName="rootConnector" presStyleLbl="node3" presStyleIdx="4" presStyleCnt="9"/>
      <dgm:spPr/>
      <dgm:t>
        <a:bodyPr/>
        <a:lstStyle/>
        <a:p>
          <a:endParaRPr lang="fr-FR"/>
        </a:p>
      </dgm:t>
    </dgm:pt>
    <dgm:pt modelId="{913E0453-0199-384F-B783-2677E46B037E}" type="pres">
      <dgm:prSet presAssocID="{AD3A2AF3-B181-DC45-BFAE-5239F329F258}" presName="hierChild4" presStyleCnt="0"/>
      <dgm:spPr/>
    </dgm:pt>
    <dgm:pt modelId="{BD8838E1-5128-3C45-9E88-55BAE4BFA699}" type="pres">
      <dgm:prSet presAssocID="{AD3A2AF3-B181-DC45-BFAE-5239F329F258}" presName="hierChild5" presStyleCnt="0"/>
      <dgm:spPr/>
    </dgm:pt>
    <dgm:pt modelId="{53E662BA-B453-435E-861E-A04CA4F1EDC4}" type="pres">
      <dgm:prSet presAssocID="{4348D0EA-7EF5-490E-A3BB-867CC1644AE0}" presName="hierChild5" presStyleCnt="0"/>
      <dgm:spPr/>
      <dgm:t>
        <a:bodyPr/>
        <a:lstStyle/>
        <a:p>
          <a:endParaRPr lang="fr-FR"/>
        </a:p>
      </dgm:t>
    </dgm:pt>
    <dgm:pt modelId="{484B381C-2168-4BD3-B59D-CF30C9C47851}" type="pres">
      <dgm:prSet presAssocID="{2BB1D701-1D20-4A7F-A6A6-6F08C602F8EA}" presName="Name64" presStyleLbl="parChTrans1D2" presStyleIdx="2" presStyleCnt="4"/>
      <dgm:spPr/>
      <dgm:t>
        <a:bodyPr/>
        <a:lstStyle/>
        <a:p>
          <a:endParaRPr lang="fr-FR"/>
        </a:p>
      </dgm:t>
    </dgm:pt>
    <dgm:pt modelId="{72F11592-A6DE-4AA2-AE0C-D96BCAE8B043}" type="pres">
      <dgm:prSet presAssocID="{FDA44C69-5803-470D-9F13-82A7DB058CD0}" presName="hierRoot2" presStyleCnt="0">
        <dgm:presLayoutVars>
          <dgm:hierBranch val="init"/>
        </dgm:presLayoutVars>
      </dgm:prSet>
      <dgm:spPr/>
      <dgm:t>
        <a:bodyPr/>
        <a:lstStyle/>
        <a:p>
          <a:endParaRPr lang="fr-FR"/>
        </a:p>
      </dgm:t>
    </dgm:pt>
    <dgm:pt modelId="{831CDEA9-CC49-45EE-883D-1F1CF1896150}" type="pres">
      <dgm:prSet presAssocID="{FDA44C69-5803-470D-9F13-82A7DB058CD0}" presName="rootComposite" presStyleCnt="0"/>
      <dgm:spPr/>
      <dgm:t>
        <a:bodyPr/>
        <a:lstStyle/>
        <a:p>
          <a:endParaRPr lang="fr-FR"/>
        </a:p>
      </dgm:t>
    </dgm:pt>
    <dgm:pt modelId="{8D93E111-BBCF-4E64-A12E-615424730FA2}" type="pres">
      <dgm:prSet presAssocID="{FDA44C69-5803-470D-9F13-82A7DB058CD0}" presName="rootText" presStyleLbl="node2" presStyleIdx="2" presStyleCnt="4" custLinFactNeighborX="3272">
        <dgm:presLayoutVars>
          <dgm:chPref val="3"/>
        </dgm:presLayoutVars>
      </dgm:prSet>
      <dgm:spPr/>
      <dgm:t>
        <a:bodyPr/>
        <a:lstStyle/>
        <a:p>
          <a:endParaRPr lang="fr-FR"/>
        </a:p>
      </dgm:t>
    </dgm:pt>
    <dgm:pt modelId="{915D283F-732F-4669-82C9-F53DF24ECBE7}" type="pres">
      <dgm:prSet presAssocID="{FDA44C69-5803-470D-9F13-82A7DB058CD0}" presName="rootConnector" presStyleLbl="node2" presStyleIdx="2" presStyleCnt="4"/>
      <dgm:spPr/>
      <dgm:t>
        <a:bodyPr/>
        <a:lstStyle/>
        <a:p>
          <a:endParaRPr lang="fr-FR"/>
        </a:p>
      </dgm:t>
    </dgm:pt>
    <dgm:pt modelId="{75F10567-9FFD-4D4B-80A8-3FEE389EBABB}" type="pres">
      <dgm:prSet presAssocID="{FDA44C69-5803-470D-9F13-82A7DB058CD0}" presName="hierChild4" presStyleCnt="0"/>
      <dgm:spPr/>
      <dgm:t>
        <a:bodyPr/>
        <a:lstStyle/>
        <a:p>
          <a:endParaRPr lang="fr-FR"/>
        </a:p>
      </dgm:t>
    </dgm:pt>
    <dgm:pt modelId="{86913F12-8667-466E-99E1-2DC81F01C011}" type="pres">
      <dgm:prSet presAssocID="{F2ACF1DC-CB84-4A94-B928-B218FC75FDC4}" presName="Name64" presStyleLbl="parChTrans1D3" presStyleIdx="5" presStyleCnt="9"/>
      <dgm:spPr/>
      <dgm:t>
        <a:bodyPr/>
        <a:lstStyle/>
        <a:p>
          <a:endParaRPr lang="fr-FR"/>
        </a:p>
      </dgm:t>
    </dgm:pt>
    <dgm:pt modelId="{8A0E4D6F-1DB4-466A-A44B-FA7F38411E33}" type="pres">
      <dgm:prSet presAssocID="{AF23C057-24BE-4B66-89EF-902237740472}" presName="hierRoot2" presStyleCnt="0">
        <dgm:presLayoutVars>
          <dgm:hierBranch val="init"/>
        </dgm:presLayoutVars>
      </dgm:prSet>
      <dgm:spPr/>
      <dgm:t>
        <a:bodyPr/>
        <a:lstStyle/>
        <a:p>
          <a:endParaRPr lang="fr-FR"/>
        </a:p>
      </dgm:t>
    </dgm:pt>
    <dgm:pt modelId="{4BF6FB12-05DE-40CD-9DFF-DD5B452E5150}" type="pres">
      <dgm:prSet presAssocID="{AF23C057-24BE-4B66-89EF-902237740472}" presName="rootComposite" presStyleCnt="0"/>
      <dgm:spPr/>
      <dgm:t>
        <a:bodyPr/>
        <a:lstStyle/>
        <a:p>
          <a:endParaRPr lang="fr-FR"/>
        </a:p>
      </dgm:t>
    </dgm:pt>
    <dgm:pt modelId="{D9402D23-20CC-4C4E-913E-441D40C8B873}" type="pres">
      <dgm:prSet presAssocID="{AF23C057-24BE-4B66-89EF-902237740472}" presName="rootText" presStyleLbl="node3" presStyleIdx="5" presStyleCnt="9">
        <dgm:presLayoutVars>
          <dgm:chPref val="3"/>
        </dgm:presLayoutVars>
      </dgm:prSet>
      <dgm:spPr/>
      <dgm:t>
        <a:bodyPr/>
        <a:lstStyle/>
        <a:p>
          <a:endParaRPr lang="fr-FR"/>
        </a:p>
      </dgm:t>
    </dgm:pt>
    <dgm:pt modelId="{335C6400-A4CD-41C9-B9C2-A2FFAABDC596}" type="pres">
      <dgm:prSet presAssocID="{AF23C057-24BE-4B66-89EF-902237740472}" presName="rootConnector" presStyleLbl="node3" presStyleIdx="5" presStyleCnt="9"/>
      <dgm:spPr/>
      <dgm:t>
        <a:bodyPr/>
        <a:lstStyle/>
        <a:p>
          <a:endParaRPr lang="fr-FR"/>
        </a:p>
      </dgm:t>
    </dgm:pt>
    <dgm:pt modelId="{DD4ADE54-024E-4883-B93F-AC987D258DE3}" type="pres">
      <dgm:prSet presAssocID="{AF23C057-24BE-4B66-89EF-902237740472}" presName="hierChild4" presStyleCnt="0"/>
      <dgm:spPr/>
      <dgm:t>
        <a:bodyPr/>
        <a:lstStyle/>
        <a:p>
          <a:endParaRPr lang="fr-FR"/>
        </a:p>
      </dgm:t>
    </dgm:pt>
    <dgm:pt modelId="{E5224300-EFDF-446B-B5D5-0C4BB5B735BE}" type="pres">
      <dgm:prSet presAssocID="{AF23C057-24BE-4B66-89EF-902237740472}" presName="hierChild5" presStyleCnt="0"/>
      <dgm:spPr/>
      <dgm:t>
        <a:bodyPr/>
        <a:lstStyle/>
        <a:p>
          <a:endParaRPr lang="fr-FR"/>
        </a:p>
      </dgm:t>
    </dgm:pt>
    <dgm:pt modelId="{1A3B7C5C-95A6-47D6-8303-6DCA69327DBC}" type="pres">
      <dgm:prSet presAssocID="{80E2A3E5-7F38-43A2-9EA2-0CB021085370}" presName="Name64" presStyleLbl="parChTrans1D3" presStyleIdx="6" presStyleCnt="9"/>
      <dgm:spPr/>
      <dgm:t>
        <a:bodyPr/>
        <a:lstStyle/>
        <a:p>
          <a:endParaRPr lang="fr-FR"/>
        </a:p>
      </dgm:t>
    </dgm:pt>
    <dgm:pt modelId="{AAF2ABCC-0013-4E50-98DC-8C2AEE3CCB93}" type="pres">
      <dgm:prSet presAssocID="{FA346296-0EB0-424A-8069-A2DC78F0654F}" presName="hierRoot2" presStyleCnt="0">
        <dgm:presLayoutVars>
          <dgm:hierBranch val="init"/>
        </dgm:presLayoutVars>
      </dgm:prSet>
      <dgm:spPr/>
      <dgm:t>
        <a:bodyPr/>
        <a:lstStyle/>
        <a:p>
          <a:endParaRPr lang="fr-FR"/>
        </a:p>
      </dgm:t>
    </dgm:pt>
    <dgm:pt modelId="{E785DC90-4C5B-4B0C-9CAD-B4E701747C51}" type="pres">
      <dgm:prSet presAssocID="{FA346296-0EB0-424A-8069-A2DC78F0654F}" presName="rootComposite" presStyleCnt="0"/>
      <dgm:spPr/>
      <dgm:t>
        <a:bodyPr/>
        <a:lstStyle/>
        <a:p>
          <a:endParaRPr lang="fr-FR"/>
        </a:p>
      </dgm:t>
    </dgm:pt>
    <dgm:pt modelId="{49DC51E5-76AC-47A7-905A-5800F807BE45}" type="pres">
      <dgm:prSet presAssocID="{FA346296-0EB0-424A-8069-A2DC78F0654F}" presName="rootText" presStyleLbl="node3" presStyleIdx="6" presStyleCnt="9">
        <dgm:presLayoutVars>
          <dgm:chPref val="3"/>
        </dgm:presLayoutVars>
      </dgm:prSet>
      <dgm:spPr/>
      <dgm:t>
        <a:bodyPr/>
        <a:lstStyle/>
        <a:p>
          <a:endParaRPr lang="fr-FR"/>
        </a:p>
      </dgm:t>
    </dgm:pt>
    <dgm:pt modelId="{28DA4AA5-FBE0-4ACC-8A3D-9D0ECE7D2B6E}" type="pres">
      <dgm:prSet presAssocID="{FA346296-0EB0-424A-8069-A2DC78F0654F}" presName="rootConnector" presStyleLbl="node3" presStyleIdx="6" presStyleCnt="9"/>
      <dgm:spPr/>
      <dgm:t>
        <a:bodyPr/>
        <a:lstStyle/>
        <a:p>
          <a:endParaRPr lang="fr-FR"/>
        </a:p>
      </dgm:t>
    </dgm:pt>
    <dgm:pt modelId="{769908C9-A3FD-4472-BFF7-5247EE0CAAFD}" type="pres">
      <dgm:prSet presAssocID="{FA346296-0EB0-424A-8069-A2DC78F0654F}" presName="hierChild4" presStyleCnt="0"/>
      <dgm:spPr/>
      <dgm:t>
        <a:bodyPr/>
        <a:lstStyle/>
        <a:p>
          <a:endParaRPr lang="fr-FR"/>
        </a:p>
      </dgm:t>
    </dgm:pt>
    <dgm:pt modelId="{8C085360-BF0D-4210-9402-CCBC7A2F9EED}" type="pres">
      <dgm:prSet presAssocID="{FA346296-0EB0-424A-8069-A2DC78F0654F}" presName="hierChild5" presStyleCnt="0"/>
      <dgm:spPr/>
      <dgm:t>
        <a:bodyPr/>
        <a:lstStyle/>
        <a:p>
          <a:endParaRPr lang="fr-FR"/>
        </a:p>
      </dgm:t>
    </dgm:pt>
    <dgm:pt modelId="{E7C4B98A-36C7-4606-A058-EEED26C7017E}" type="pres">
      <dgm:prSet presAssocID="{9C00E25A-1DCA-489B-B924-E84F1D7D8535}" presName="Name64" presStyleLbl="parChTrans1D3" presStyleIdx="7" presStyleCnt="9"/>
      <dgm:spPr/>
      <dgm:t>
        <a:bodyPr/>
        <a:lstStyle/>
        <a:p>
          <a:endParaRPr lang="fr-FR"/>
        </a:p>
      </dgm:t>
    </dgm:pt>
    <dgm:pt modelId="{0B54ADF5-DC9A-4FD6-AD46-D4A62ACA0CBE}" type="pres">
      <dgm:prSet presAssocID="{7BAC53CB-7B24-4218-B07B-00808D6EA0BA}" presName="hierRoot2" presStyleCnt="0">
        <dgm:presLayoutVars>
          <dgm:hierBranch val="init"/>
        </dgm:presLayoutVars>
      </dgm:prSet>
      <dgm:spPr/>
      <dgm:t>
        <a:bodyPr/>
        <a:lstStyle/>
        <a:p>
          <a:endParaRPr lang="fr-FR"/>
        </a:p>
      </dgm:t>
    </dgm:pt>
    <dgm:pt modelId="{2D5878B2-23A5-4309-B802-FAFFD32D7725}" type="pres">
      <dgm:prSet presAssocID="{7BAC53CB-7B24-4218-B07B-00808D6EA0BA}" presName="rootComposite" presStyleCnt="0"/>
      <dgm:spPr/>
      <dgm:t>
        <a:bodyPr/>
        <a:lstStyle/>
        <a:p>
          <a:endParaRPr lang="fr-FR"/>
        </a:p>
      </dgm:t>
    </dgm:pt>
    <dgm:pt modelId="{B50481B0-48C5-420B-B5F9-165DD56359D9}" type="pres">
      <dgm:prSet presAssocID="{7BAC53CB-7B24-4218-B07B-00808D6EA0BA}" presName="rootText" presStyleLbl="node3" presStyleIdx="7" presStyleCnt="9">
        <dgm:presLayoutVars>
          <dgm:chPref val="3"/>
        </dgm:presLayoutVars>
      </dgm:prSet>
      <dgm:spPr/>
      <dgm:t>
        <a:bodyPr/>
        <a:lstStyle/>
        <a:p>
          <a:endParaRPr lang="fr-FR"/>
        </a:p>
      </dgm:t>
    </dgm:pt>
    <dgm:pt modelId="{8347E70B-FF12-4AD7-9D4B-76CA5941FDF6}" type="pres">
      <dgm:prSet presAssocID="{7BAC53CB-7B24-4218-B07B-00808D6EA0BA}" presName="rootConnector" presStyleLbl="node3" presStyleIdx="7" presStyleCnt="9"/>
      <dgm:spPr/>
      <dgm:t>
        <a:bodyPr/>
        <a:lstStyle/>
        <a:p>
          <a:endParaRPr lang="fr-FR"/>
        </a:p>
      </dgm:t>
    </dgm:pt>
    <dgm:pt modelId="{8181F7BE-4C46-421E-8124-39053B1FED3F}" type="pres">
      <dgm:prSet presAssocID="{7BAC53CB-7B24-4218-B07B-00808D6EA0BA}" presName="hierChild4" presStyleCnt="0"/>
      <dgm:spPr/>
      <dgm:t>
        <a:bodyPr/>
        <a:lstStyle/>
        <a:p>
          <a:endParaRPr lang="fr-FR"/>
        </a:p>
      </dgm:t>
    </dgm:pt>
    <dgm:pt modelId="{2BA10550-BF77-49FA-A2E6-1540E83CC0A8}" type="pres">
      <dgm:prSet presAssocID="{DAA6951B-4E4A-4F7F-85F6-8C8A1AD50D2B}" presName="Name64" presStyleLbl="parChTrans1D4" presStyleIdx="0" presStyleCnt="2"/>
      <dgm:spPr/>
      <dgm:t>
        <a:bodyPr/>
        <a:lstStyle/>
        <a:p>
          <a:endParaRPr lang="fr-FR"/>
        </a:p>
      </dgm:t>
    </dgm:pt>
    <dgm:pt modelId="{A79FC417-52C9-493D-A526-03E1492014EC}" type="pres">
      <dgm:prSet presAssocID="{CF934C24-6212-4580-A55A-5B06FD200465}" presName="hierRoot2" presStyleCnt="0">
        <dgm:presLayoutVars>
          <dgm:hierBranch val="init"/>
        </dgm:presLayoutVars>
      </dgm:prSet>
      <dgm:spPr/>
      <dgm:t>
        <a:bodyPr/>
        <a:lstStyle/>
        <a:p>
          <a:endParaRPr lang="fr-FR"/>
        </a:p>
      </dgm:t>
    </dgm:pt>
    <dgm:pt modelId="{A56E45AE-5FDC-4EDB-89E4-B51A4ACDC2F5}" type="pres">
      <dgm:prSet presAssocID="{CF934C24-6212-4580-A55A-5B06FD200465}" presName="rootComposite" presStyleCnt="0"/>
      <dgm:spPr/>
      <dgm:t>
        <a:bodyPr/>
        <a:lstStyle/>
        <a:p>
          <a:endParaRPr lang="fr-FR"/>
        </a:p>
      </dgm:t>
    </dgm:pt>
    <dgm:pt modelId="{E6AAD28E-B513-4E09-AD58-30FD7B865DF3}" type="pres">
      <dgm:prSet presAssocID="{CF934C24-6212-4580-A55A-5B06FD200465}" presName="rootText" presStyleLbl="node4" presStyleIdx="0" presStyleCnt="2" custScaleY="113277" custLinFactNeighborX="814">
        <dgm:presLayoutVars>
          <dgm:chPref val="3"/>
        </dgm:presLayoutVars>
      </dgm:prSet>
      <dgm:spPr/>
      <dgm:t>
        <a:bodyPr/>
        <a:lstStyle/>
        <a:p>
          <a:endParaRPr lang="fr-FR"/>
        </a:p>
      </dgm:t>
    </dgm:pt>
    <dgm:pt modelId="{CB4413D3-0720-4535-B200-89EBADAA17B4}" type="pres">
      <dgm:prSet presAssocID="{CF934C24-6212-4580-A55A-5B06FD200465}" presName="rootConnector" presStyleLbl="node4" presStyleIdx="0" presStyleCnt="2"/>
      <dgm:spPr/>
      <dgm:t>
        <a:bodyPr/>
        <a:lstStyle/>
        <a:p>
          <a:endParaRPr lang="fr-FR"/>
        </a:p>
      </dgm:t>
    </dgm:pt>
    <dgm:pt modelId="{2BD57288-9ABD-4120-A96C-4C57634272EB}" type="pres">
      <dgm:prSet presAssocID="{CF934C24-6212-4580-A55A-5B06FD200465}" presName="hierChild4" presStyleCnt="0"/>
      <dgm:spPr/>
      <dgm:t>
        <a:bodyPr/>
        <a:lstStyle/>
        <a:p>
          <a:endParaRPr lang="fr-FR"/>
        </a:p>
      </dgm:t>
    </dgm:pt>
    <dgm:pt modelId="{AF0A1773-DE82-4713-A439-F542DD92574C}" type="pres">
      <dgm:prSet presAssocID="{CF934C24-6212-4580-A55A-5B06FD200465}" presName="hierChild5" presStyleCnt="0"/>
      <dgm:spPr/>
      <dgm:t>
        <a:bodyPr/>
        <a:lstStyle/>
        <a:p>
          <a:endParaRPr lang="fr-FR"/>
        </a:p>
      </dgm:t>
    </dgm:pt>
    <dgm:pt modelId="{FE23B3F9-42F2-45C5-BD57-EB12E96649C1}" type="pres">
      <dgm:prSet presAssocID="{3458C729-4BBC-4F19-A003-E806F350D209}" presName="Name64" presStyleLbl="parChTrans1D4" presStyleIdx="1" presStyleCnt="2"/>
      <dgm:spPr/>
      <dgm:t>
        <a:bodyPr/>
        <a:lstStyle/>
        <a:p>
          <a:endParaRPr lang="fr-FR"/>
        </a:p>
      </dgm:t>
    </dgm:pt>
    <dgm:pt modelId="{E4424B34-F920-411B-8FA3-1A6A1B30C88C}" type="pres">
      <dgm:prSet presAssocID="{93D05ABB-A3FD-4B93-AC76-D92CAFFBB3C9}" presName="hierRoot2" presStyleCnt="0">
        <dgm:presLayoutVars>
          <dgm:hierBranch val="init"/>
        </dgm:presLayoutVars>
      </dgm:prSet>
      <dgm:spPr/>
    </dgm:pt>
    <dgm:pt modelId="{218E9630-EA26-4F67-BA31-32EE48677864}" type="pres">
      <dgm:prSet presAssocID="{93D05ABB-A3FD-4B93-AC76-D92CAFFBB3C9}" presName="rootComposite" presStyleCnt="0"/>
      <dgm:spPr/>
    </dgm:pt>
    <dgm:pt modelId="{8DA057A2-889C-4826-B4FF-651394376093}" type="pres">
      <dgm:prSet presAssocID="{93D05ABB-A3FD-4B93-AC76-D92CAFFBB3C9}" presName="rootText" presStyleLbl="node4" presStyleIdx="1" presStyleCnt="2" custScaleY="126203" custLinFactNeighborX="814">
        <dgm:presLayoutVars>
          <dgm:chPref val="3"/>
        </dgm:presLayoutVars>
      </dgm:prSet>
      <dgm:spPr/>
      <dgm:t>
        <a:bodyPr/>
        <a:lstStyle/>
        <a:p>
          <a:endParaRPr lang="fr-FR"/>
        </a:p>
      </dgm:t>
    </dgm:pt>
    <dgm:pt modelId="{1CA5AFA8-2B52-48FF-AD29-61AD50443F57}" type="pres">
      <dgm:prSet presAssocID="{93D05ABB-A3FD-4B93-AC76-D92CAFFBB3C9}" presName="rootConnector" presStyleLbl="node4" presStyleIdx="1" presStyleCnt="2"/>
      <dgm:spPr/>
      <dgm:t>
        <a:bodyPr/>
        <a:lstStyle/>
        <a:p>
          <a:endParaRPr lang="fr-FR"/>
        </a:p>
      </dgm:t>
    </dgm:pt>
    <dgm:pt modelId="{7B4CBB8D-1ED3-4166-9A42-C50B854ACD73}" type="pres">
      <dgm:prSet presAssocID="{93D05ABB-A3FD-4B93-AC76-D92CAFFBB3C9}" presName="hierChild4" presStyleCnt="0"/>
      <dgm:spPr/>
    </dgm:pt>
    <dgm:pt modelId="{4940F0E1-AAC9-44AB-94D8-F622467BA457}" type="pres">
      <dgm:prSet presAssocID="{93D05ABB-A3FD-4B93-AC76-D92CAFFBB3C9}" presName="hierChild5" presStyleCnt="0"/>
      <dgm:spPr/>
    </dgm:pt>
    <dgm:pt modelId="{6D64936D-E7C6-42BC-9786-590DDE457EE4}" type="pres">
      <dgm:prSet presAssocID="{7BAC53CB-7B24-4218-B07B-00808D6EA0BA}" presName="hierChild5" presStyleCnt="0"/>
      <dgm:spPr/>
      <dgm:t>
        <a:bodyPr/>
        <a:lstStyle/>
        <a:p>
          <a:endParaRPr lang="fr-FR"/>
        </a:p>
      </dgm:t>
    </dgm:pt>
    <dgm:pt modelId="{B6955FD6-825A-5540-84E2-26925C84CF1B}" type="pres">
      <dgm:prSet presAssocID="{CEE2B9A4-CC13-0A4C-BE79-ED9DA9AF7E58}" presName="Name64" presStyleLbl="parChTrans1D3" presStyleIdx="8" presStyleCnt="9"/>
      <dgm:spPr/>
      <dgm:t>
        <a:bodyPr/>
        <a:lstStyle/>
        <a:p>
          <a:endParaRPr lang="fr-FR"/>
        </a:p>
      </dgm:t>
    </dgm:pt>
    <dgm:pt modelId="{E821036B-7C9F-7942-B9AA-721E12665206}" type="pres">
      <dgm:prSet presAssocID="{F26E98A5-7381-EF49-94C4-11F95F87C3AD}" presName="hierRoot2" presStyleCnt="0">
        <dgm:presLayoutVars>
          <dgm:hierBranch val="init"/>
        </dgm:presLayoutVars>
      </dgm:prSet>
      <dgm:spPr/>
    </dgm:pt>
    <dgm:pt modelId="{AD3D18F2-F47E-A340-9F30-7591F3C68699}" type="pres">
      <dgm:prSet presAssocID="{F26E98A5-7381-EF49-94C4-11F95F87C3AD}" presName="rootComposite" presStyleCnt="0"/>
      <dgm:spPr/>
    </dgm:pt>
    <dgm:pt modelId="{1F388219-9596-4E48-A5FC-9D71127AA434}" type="pres">
      <dgm:prSet presAssocID="{F26E98A5-7381-EF49-94C4-11F95F87C3AD}" presName="rootText" presStyleLbl="node3" presStyleIdx="8" presStyleCnt="9">
        <dgm:presLayoutVars>
          <dgm:chPref val="3"/>
        </dgm:presLayoutVars>
      </dgm:prSet>
      <dgm:spPr/>
      <dgm:t>
        <a:bodyPr/>
        <a:lstStyle/>
        <a:p>
          <a:endParaRPr lang="fr-FR"/>
        </a:p>
      </dgm:t>
    </dgm:pt>
    <dgm:pt modelId="{1324CEA2-A887-D44C-942A-B79220E1D442}" type="pres">
      <dgm:prSet presAssocID="{F26E98A5-7381-EF49-94C4-11F95F87C3AD}" presName="rootConnector" presStyleLbl="node3" presStyleIdx="8" presStyleCnt="9"/>
      <dgm:spPr/>
      <dgm:t>
        <a:bodyPr/>
        <a:lstStyle/>
        <a:p>
          <a:endParaRPr lang="fr-FR"/>
        </a:p>
      </dgm:t>
    </dgm:pt>
    <dgm:pt modelId="{22D26503-6F49-544D-AAEE-505E24BA169D}" type="pres">
      <dgm:prSet presAssocID="{F26E98A5-7381-EF49-94C4-11F95F87C3AD}" presName="hierChild4" presStyleCnt="0"/>
      <dgm:spPr/>
    </dgm:pt>
    <dgm:pt modelId="{CF649E4F-FF7F-7846-8C30-19EE4FEE0554}" type="pres">
      <dgm:prSet presAssocID="{F26E98A5-7381-EF49-94C4-11F95F87C3AD}" presName="hierChild5" presStyleCnt="0"/>
      <dgm:spPr/>
    </dgm:pt>
    <dgm:pt modelId="{072FEB53-5C8E-41DD-BB9C-2A83652528EB}" type="pres">
      <dgm:prSet presAssocID="{FDA44C69-5803-470D-9F13-82A7DB058CD0}" presName="hierChild5" presStyleCnt="0"/>
      <dgm:spPr/>
      <dgm:t>
        <a:bodyPr/>
        <a:lstStyle/>
        <a:p>
          <a:endParaRPr lang="fr-FR"/>
        </a:p>
      </dgm:t>
    </dgm:pt>
    <dgm:pt modelId="{4B0D0665-84A9-42BB-977C-D5D1F372341C}" type="pres">
      <dgm:prSet presAssocID="{558500CF-9CF7-4BB9-A5D4-4D8F5C8614BB}" presName="Name64" presStyleLbl="parChTrans1D2" presStyleIdx="3" presStyleCnt="4"/>
      <dgm:spPr/>
      <dgm:t>
        <a:bodyPr/>
        <a:lstStyle/>
        <a:p>
          <a:endParaRPr lang="fr-FR"/>
        </a:p>
      </dgm:t>
    </dgm:pt>
    <dgm:pt modelId="{E9DD6B05-B7D2-45C6-9A4A-B21CFA4722F8}" type="pres">
      <dgm:prSet presAssocID="{BAD09100-85D9-4A94-9933-D48395E55727}" presName="hierRoot2" presStyleCnt="0">
        <dgm:presLayoutVars>
          <dgm:hierBranch val="init"/>
        </dgm:presLayoutVars>
      </dgm:prSet>
      <dgm:spPr/>
    </dgm:pt>
    <dgm:pt modelId="{6BDF9E95-9647-438A-9B8D-5C0137627067}" type="pres">
      <dgm:prSet presAssocID="{BAD09100-85D9-4A94-9933-D48395E55727}" presName="rootComposite" presStyleCnt="0"/>
      <dgm:spPr/>
    </dgm:pt>
    <dgm:pt modelId="{14531235-7F85-41B8-9F44-746F216751FC}" type="pres">
      <dgm:prSet presAssocID="{BAD09100-85D9-4A94-9933-D48395E55727}" presName="rootText" presStyleLbl="node2" presStyleIdx="3" presStyleCnt="4" custLinFactNeighborX="3272">
        <dgm:presLayoutVars>
          <dgm:chPref val="3"/>
        </dgm:presLayoutVars>
      </dgm:prSet>
      <dgm:spPr/>
      <dgm:t>
        <a:bodyPr/>
        <a:lstStyle/>
        <a:p>
          <a:endParaRPr lang="fr-FR"/>
        </a:p>
      </dgm:t>
    </dgm:pt>
    <dgm:pt modelId="{38657BFA-35CE-4495-B36B-E38EC7B4F86F}" type="pres">
      <dgm:prSet presAssocID="{BAD09100-85D9-4A94-9933-D48395E55727}" presName="rootConnector" presStyleLbl="node2" presStyleIdx="3" presStyleCnt="4"/>
      <dgm:spPr/>
      <dgm:t>
        <a:bodyPr/>
        <a:lstStyle/>
        <a:p>
          <a:endParaRPr lang="fr-FR"/>
        </a:p>
      </dgm:t>
    </dgm:pt>
    <dgm:pt modelId="{48DE3E96-14BE-4CC9-8360-0E3BC502B78E}" type="pres">
      <dgm:prSet presAssocID="{BAD09100-85D9-4A94-9933-D48395E55727}" presName="hierChild4" presStyleCnt="0"/>
      <dgm:spPr/>
    </dgm:pt>
    <dgm:pt modelId="{047F8BD4-303E-4B62-B1BD-4F0C4D895D2B}" type="pres">
      <dgm:prSet presAssocID="{BAD09100-85D9-4A94-9933-D48395E55727}" presName="hierChild5" presStyleCnt="0"/>
      <dgm:spPr/>
    </dgm:pt>
    <dgm:pt modelId="{F1F0F0C5-A07F-3447-89FC-D690B09EC7F6}" type="pres">
      <dgm:prSet presAssocID="{EE863061-70C1-FF47-A7D9-43D9EBCF62AF}" presName="hierChild3" presStyleCnt="0"/>
      <dgm:spPr/>
      <dgm:t>
        <a:bodyPr/>
        <a:lstStyle/>
        <a:p>
          <a:endParaRPr lang="fr-FR"/>
        </a:p>
      </dgm:t>
    </dgm:pt>
  </dgm:ptLst>
  <dgm:cxnLst>
    <dgm:cxn modelId="{B52EE785-2104-AD48-83DB-E43830210B55}" type="presOf" srcId="{953A7430-7C99-4EE8-AEB2-243C10B3EA9E}" destId="{AEA7468D-2DA4-4E37-BDD0-EA2AD19C855F}" srcOrd="0" destOrd="0" presId="urn:microsoft.com/office/officeart/2009/3/layout/HorizontalOrganizationChart"/>
    <dgm:cxn modelId="{1A3CB7DA-7831-FC4D-8A34-18CAFFA32274}" type="presOf" srcId="{1D4921D0-4414-4F38-A957-9BF52FA9B368}" destId="{9589B222-A495-4DAE-8A5B-17E2BCD7983C}" srcOrd="0" destOrd="0" presId="urn:microsoft.com/office/officeart/2009/3/layout/HorizontalOrganizationChart"/>
    <dgm:cxn modelId="{A7825602-2265-2E40-81FB-4FD4BB84F30D}" type="presOf" srcId="{C0B94CC1-514D-4A1F-9A8A-420A5255F14C}" destId="{9CC78348-8B43-43A5-8E64-4F94E097F31D}" srcOrd="1" destOrd="0" presId="urn:microsoft.com/office/officeart/2009/3/layout/HorizontalOrganizationChart"/>
    <dgm:cxn modelId="{04179B27-CEF0-42D2-AFB8-607AB7FA9A10}" srcId="{FDA44C69-5803-470D-9F13-82A7DB058CD0}" destId="{AF23C057-24BE-4B66-89EF-902237740472}" srcOrd="0" destOrd="0" parTransId="{F2ACF1DC-CB84-4A94-B928-B218FC75FDC4}" sibTransId="{BD0D17D9-CFE0-493B-8EBB-A33FE23A3F8C}"/>
    <dgm:cxn modelId="{6A231D96-C949-6448-B079-E64D6A9AE4B9}" type="presOf" srcId="{F2ACF1DC-CB84-4A94-B928-B218FC75FDC4}" destId="{86913F12-8667-466E-99E1-2DC81F01C011}" srcOrd="0" destOrd="0" presId="urn:microsoft.com/office/officeart/2009/3/layout/HorizontalOrganizationChart"/>
    <dgm:cxn modelId="{FBF9183A-230E-1949-9358-EBBA6B17AE30}" type="presOf" srcId="{C62431FA-85B9-B246-A4BB-FC41E07BA2AC}" destId="{CBF20B9B-2008-9A48-9CB0-AC943547C080}" srcOrd="1" destOrd="0" presId="urn:microsoft.com/office/officeart/2009/3/layout/HorizontalOrganizationChart"/>
    <dgm:cxn modelId="{2268F765-220D-AE4F-94FE-06630172FF97}" type="presOf" srcId="{1D4921D0-4414-4F38-A957-9BF52FA9B368}" destId="{540C5DDC-A1C4-4A44-9B8D-745D99A1D4FA}" srcOrd="1" destOrd="0" presId="urn:microsoft.com/office/officeart/2009/3/layout/HorizontalOrganizationChart"/>
    <dgm:cxn modelId="{DD6FB9D1-BB4D-134A-913E-43E24F1B6BFA}" type="presOf" srcId="{93D05ABB-A3FD-4B93-AC76-D92CAFFBB3C9}" destId="{8DA057A2-889C-4826-B4FF-651394376093}" srcOrd="0" destOrd="0" presId="urn:microsoft.com/office/officeart/2009/3/layout/HorizontalOrganizationChart"/>
    <dgm:cxn modelId="{D5F4EDD9-B10C-6847-A905-E759F7216E01}" type="presOf" srcId="{D3CF4D6D-F57B-4FA9-9043-8B986E8A6DFD}" destId="{C7C7960F-B5C0-4382-AE92-DD39E2694407}" srcOrd="0" destOrd="0" presId="urn:microsoft.com/office/officeart/2009/3/layout/HorizontalOrganizationChart"/>
    <dgm:cxn modelId="{4729B7DE-2416-3B4E-88CE-C0CB31A83F77}" type="presOf" srcId="{4CE46F1F-A53C-4201-9FCD-709723529601}" destId="{AD132782-BE26-4B55-B9B2-74BF5C353965}" srcOrd="0" destOrd="0" presId="urn:microsoft.com/office/officeart/2009/3/layout/HorizontalOrganizationChart"/>
    <dgm:cxn modelId="{10072BFD-B867-774C-800E-EA9353C11136}" type="presOf" srcId="{BAD09100-85D9-4A94-9933-D48395E55727}" destId="{38657BFA-35CE-4495-B36B-E38EC7B4F86F}" srcOrd="1" destOrd="0" presId="urn:microsoft.com/office/officeart/2009/3/layout/HorizontalOrganizationChart"/>
    <dgm:cxn modelId="{0227EF00-32ED-9344-815E-60BFF9A4269E}" type="presOf" srcId="{CC038821-3AA6-4FAA-8324-2FAC353957BE}" destId="{D655B1F0-C0F5-4B7B-9F6F-AA03B87DF483}" srcOrd="0" destOrd="0" presId="urn:microsoft.com/office/officeart/2009/3/layout/HorizontalOrganizationChart"/>
    <dgm:cxn modelId="{7EAA1595-4228-4E25-AD02-E38983E67C33}" srcId="{EE863061-70C1-FF47-A7D9-43D9EBCF62AF}" destId="{BAD09100-85D9-4A94-9933-D48395E55727}" srcOrd="3" destOrd="0" parTransId="{558500CF-9CF7-4BB9-A5D4-4D8F5C8614BB}" sibTransId="{84E736EB-4E7E-49A3-BEF6-456AE528483E}"/>
    <dgm:cxn modelId="{FB70A9D8-D348-B841-B542-EA8058FE8FBC}" type="presOf" srcId="{CEE2B9A4-CC13-0A4C-BE79-ED9DA9AF7E58}" destId="{B6955FD6-825A-5540-84E2-26925C84CF1B}" srcOrd="0" destOrd="0" presId="urn:microsoft.com/office/officeart/2009/3/layout/HorizontalOrganizationChart"/>
    <dgm:cxn modelId="{CDB31F3A-A4F0-4552-9BF7-611939D6A8ED}" srcId="{EE863061-70C1-FF47-A7D9-43D9EBCF62AF}" destId="{FDA44C69-5803-470D-9F13-82A7DB058CD0}" srcOrd="2" destOrd="0" parTransId="{2BB1D701-1D20-4A7F-A6A6-6F08C602F8EA}" sibTransId="{B1AC877A-1748-4451-BDAC-17E3FF7F8B57}"/>
    <dgm:cxn modelId="{78DAC7D2-3771-434F-A806-FE8AECBB7D31}" type="presOf" srcId="{C62431FA-85B9-B246-A4BB-FC41E07BA2AC}" destId="{A9CDC472-7165-6241-BE51-BE37C38306E2}" srcOrd="0" destOrd="0" presId="urn:microsoft.com/office/officeart/2009/3/layout/HorizontalOrganizationChart"/>
    <dgm:cxn modelId="{B8F1FC13-EB5A-43AC-B672-AF792F464F59}" srcId="{C62431FA-85B9-B246-A4BB-FC41E07BA2AC}" destId="{1D4921D0-4414-4F38-A957-9BF52FA9B368}" srcOrd="1" destOrd="0" parTransId="{953A7430-7C99-4EE8-AEB2-243C10B3EA9E}" sibTransId="{FBAE99B4-3B4C-410C-8719-0FB067ECE3F2}"/>
    <dgm:cxn modelId="{A277E134-D9A1-C042-B71F-D44DBBD30E94}" srcId="{FDA44C69-5803-470D-9F13-82A7DB058CD0}" destId="{F26E98A5-7381-EF49-94C4-11F95F87C3AD}" srcOrd="3" destOrd="0" parTransId="{CEE2B9A4-CC13-0A4C-BE79-ED9DA9AF7E58}" sibTransId="{237EA106-20B3-4D46-A781-20A1C7A2F63C}"/>
    <dgm:cxn modelId="{0A920DD2-523D-4081-9343-8D4E10796AD8}" srcId="{EE863061-70C1-FF47-A7D9-43D9EBCF62AF}" destId="{4348D0EA-7EF5-490E-A3BB-867CC1644AE0}" srcOrd="1" destOrd="0" parTransId="{D3CF4D6D-F57B-4FA9-9043-8B986E8A6DFD}" sibTransId="{6EE219A7-64C4-4935-9659-5BA40D1470BA}"/>
    <dgm:cxn modelId="{CF6F411D-C24D-46AF-85E4-42BB1316A358}" srcId="{FDA44C69-5803-470D-9F13-82A7DB058CD0}" destId="{7BAC53CB-7B24-4218-B07B-00808D6EA0BA}" srcOrd="2" destOrd="0" parTransId="{9C00E25A-1DCA-489B-B924-E84F1D7D8535}" sibTransId="{53D4C5F2-B460-4C99-91EE-E53B84DE8BEE}"/>
    <dgm:cxn modelId="{EEDE5FCD-7FD7-F241-9AC2-B0DA49DCE968}" type="presOf" srcId="{03B0DF2B-77CC-493A-9F1E-E23381A8B0B7}" destId="{326DCC8F-6965-43C1-B950-F9A656D1EFA9}" srcOrd="0" destOrd="0" presId="urn:microsoft.com/office/officeart/2009/3/layout/HorizontalOrganizationChart"/>
    <dgm:cxn modelId="{DE1BF720-D12C-C54F-B05E-67537C460CB1}" type="presOf" srcId="{93D05ABB-A3FD-4B93-AC76-D92CAFFBB3C9}" destId="{1CA5AFA8-2B52-48FF-AD29-61AD50443F57}" srcOrd="1" destOrd="0" presId="urn:microsoft.com/office/officeart/2009/3/layout/HorizontalOrganizationChart"/>
    <dgm:cxn modelId="{1E3FDBAA-D51A-794A-A79C-71304929E33A}" type="presOf" srcId="{CC038821-3AA6-4FAA-8324-2FAC353957BE}" destId="{66DA7933-93EF-4FCD-9DAA-42D55B27FBB2}" srcOrd="1" destOrd="0" presId="urn:microsoft.com/office/officeart/2009/3/layout/HorizontalOrganizationChart"/>
    <dgm:cxn modelId="{CF5D448E-BAB8-EA40-84BB-57380F7D0011}" type="presOf" srcId="{CF934C24-6212-4580-A55A-5B06FD200465}" destId="{CB4413D3-0720-4535-B200-89EBADAA17B4}" srcOrd="1" destOrd="0" presId="urn:microsoft.com/office/officeart/2009/3/layout/HorizontalOrganizationChart"/>
    <dgm:cxn modelId="{94D570FA-2125-6342-9222-AC0C83BBB459}" type="presOf" srcId="{F26E98A5-7381-EF49-94C4-11F95F87C3AD}" destId="{1F388219-9596-4E48-A5FC-9D71127AA434}" srcOrd="0" destOrd="0" presId="urn:microsoft.com/office/officeart/2009/3/layout/HorizontalOrganizationChart"/>
    <dgm:cxn modelId="{32466A40-2D16-F34B-91B4-AB5423A4A391}" type="presOf" srcId="{558500CF-9CF7-4BB9-A5D4-4D8F5C8614BB}" destId="{4B0D0665-84A9-42BB-977C-D5D1F372341C}" srcOrd="0" destOrd="0" presId="urn:microsoft.com/office/officeart/2009/3/layout/HorizontalOrganizationChart"/>
    <dgm:cxn modelId="{E29B714D-EE4B-014F-AB30-95273DFB3D21}" type="presOf" srcId="{BAD09100-85D9-4A94-9933-D48395E55727}" destId="{14531235-7F85-41B8-9F44-746F216751FC}" srcOrd="0" destOrd="0" presId="urn:microsoft.com/office/officeart/2009/3/layout/HorizontalOrganizationChart"/>
    <dgm:cxn modelId="{6F673D7B-20A4-3243-9D4B-44B51FC67B72}" type="presOf" srcId="{036A319D-1D26-46A8-964A-F4D50B6387DA}" destId="{2AA7D67D-DFE7-4B49-B396-F61F22633546}" srcOrd="0" destOrd="0" presId="urn:microsoft.com/office/officeart/2009/3/layout/HorizontalOrganizationChart"/>
    <dgm:cxn modelId="{056F5B2F-82BE-7848-9532-5A421FC0D6B3}" srcId="{7E98CE94-B835-1947-87C7-F2EBD09DE06D}" destId="{EE863061-70C1-FF47-A7D9-43D9EBCF62AF}" srcOrd="0" destOrd="0" parTransId="{1F42E123-EE52-8841-BAAC-8180CBFA8D32}" sibTransId="{F5162EAD-505F-9C43-84AC-97B21A1FC1B7}"/>
    <dgm:cxn modelId="{7794A7CE-9225-41F7-A055-CCBBD68EF96E}" srcId="{7BAC53CB-7B24-4218-B07B-00808D6EA0BA}" destId="{CF934C24-6212-4580-A55A-5B06FD200465}" srcOrd="0" destOrd="0" parTransId="{DAA6951B-4E4A-4F7F-85F6-8C8A1AD50D2B}" sibTransId="{E419A88B-B167-4BAD-9E6E-47834B601C30}"/>
    <dgm:cxn modelId="{1090184D-C207-A149-80F2-4F126D975602}" type="presOf" srcId="{2BB1D701-1D20-4A7F-A6A6-6F08C602F8EA}" destId="{484B381C-2168-4BD3-B59D-CF30C9C47851}" srcOrd="0" destOrd="0" presId="urn:microsoft.com/office/officeart/2009/3/layout/HorizontalOrganizationChart"/>
    <dgm:cxn modelId="{2934F7BF-91C7-3344-B290-CADAA250C5F8}" type="presOf" srcId="{83FC4BA4-226D-CB45-AE00-DEE6A14DCEE2}" destId="{48C0502F-0F01-4643-B14E-879504B17CF4}" srcOrd="0" destOrd="0" presId="urn:microsoft.com/office/officeart/2009/3/layout/HorizontalOrganizationChart"/>
    <dgm:cxn modelId="{4852989C-5F04-9948-831C-E48251D41E3D}" type="presOf" srcId="{7BAC53CB-7B24-4218-B07B-00808D6EA0BA}" destId="{B50481B0-48C5-420B-B5F9-165DD56359D9}" srcOrd="0" destOrd="0" presId="urn:microsoft.com/office/officeart/2009/3/layout/HorizontalOrganizationChart"/>
    <dgm:cxn modelId="{F06074EF-F540-E745-AB58-BCBF019DC08D}" type="presOf" srcId="{7BAC53CB-7B24-4218-B07B-00808D6EA0BA}" destId="{8347E70B-FF12-4AD7-9D4B-76CA5941FDF6}" srcOrd="1" destOrd="0" presId="urn:microsoft.com/office/officeart/2009/3/layout/HorizontalOrganizationChart"/>
    <dgm:cxn modelId="{8D12B10A-11A8-1D47-ACF2-FA769CE18702}" type="presOf" srcId="{F26E98A5-7381-EF49-94C4-11F95F87C3AD}" destId="{1324CEA2-A887-D44C-942A-B79220E1D442}" srcOrd="1" destOrd="0" presId="urn:microsoft.com/office/officeart/2009/3/layout/HorizontalOrganizationChart"/>
    <dgm:cxn modelId="{F848FE92-C70B-7F42-ACFF-7A20F5023DCE}" type="presOf" srcId="{8387D037-374C-40A8-9A9E-EBF829CA64D3}" destId="{CA6BAAC4-B49B-46F7-991C-F440E27CDCF1}" srcOrd="0" destOrd="0" presId="urn:microsoft.com/office/officeart/2009/3/layout/HorizontalOrganizationChart"/>
    <dgm:cxn modelId="{8F724E88-A21B-7147-B5A0-F3D12D7F74A2}" type="presOf" srcId="{8387D037-374C-40A8-9A9E-EBF829CA64D3}" destId="{B98A70B8-5230-47B4-A666-854266680D11}" srcOrd="1" destOrd="0" presId="urn:microsoft.com/office/officeart/2009/3/layout/HorizontalOrganizationChart"/>
    <dgm:cxn modelId="{9B1F8E8E-BBF2-5843-8922-3717A5D35C56}" type="presOf" srcId="{FA346296-0EB0-424A-8069-A2DC78F0654F}" destId="{28DA4AA5-FBE0-4ACC-8A3D-9D0ECE7D2B6E}" srcOrd="1" destOrd="0" presId="urn:microsoft.com/office/officeart/2009/3/layout/HorizontalOrganizationChart"/>
    <dgm:cxn modelId="{ECFA1069-EEC0-4A4C-BEED-42E35D978FC0}" type="presOf" srcId="{AF23C057-24BE-4B66-89EF-902237740472}" destId="{D9402D23-20CC-4C4E-913E-441D40C8B873}" srcOrd="0" destOrd="0" presId="urn:microsoft.com/office/officeart/2009/3/layout/HorizontalOrganizationChart"/>
    <dgm:cxn modelId="{06B3C72C-A285-D740-9B3C-A1B01F4092BA}" srcId="{4348D0EA-7EF5-490E-A3BB-867CC1644AE0}" destId="{AD3A2AF3-B181-DC45-BFAE-5239F329F258}" srcOrd="2" destOrd="0" parTransId="{83FC4BA4-226D-CB45-AE00-DEE6A14DCEE2}" sibTransId="{058A6D8B-1C0F-F94E-A63D-C9612FD564FF}"/>
    <dgm:cxn modelId="{5F514EF9-96E1-3E4B-A88D-D54EE15ACFD5}" type="presOf" srcId="{FA346296-0EB0-424A-8069-A2DC78F0654F}" destId="{49DC51E5-76AC-47A7-905A-5800F807BE45}" srcOrd="0" destOrd="0" presId="urn:microsoft.com/office/officeart/2009/3/layout/HorizontalOrganizationChart"/>
    <dgm:cxn modelId="{C128BA5F-7BE6-494D-B90E-2A33E4547FBE}" type="presOf" srcId="{80E2A3E5-7F38-43A2-9EA2-0CB021085370}" destId="{1A3B7C5C-95A6-47D6-8303-6DCA69327DBC}" srcOrd="0" destOrd="0" presId="urn:microsoft.com/office/officeart/2009/3/layout/HorizontalOrganizationChart"/>
    <dgm:cxn modelId="{C40AC85A-B54D-4FD0-B65D-39D1B314D391}" srcId="{C62431FA-85B9-B246-A4BB-FC41E07BA2AC}" destId="{CC038821-3AA6-4FAA-8324-2FAC353957BE}" srcOrd="0" destOrd="0" parTransId="{03B0DF2B-77CC-493A-9F1E-E23381A8B0B7}" sibTransId="{045C49D4-671D-44CA-8B80-F20323E01373}"/>
    <dgm:cxn modelId="{3D0528F3-DD10-2941-9158-C22075BC8339}" type="presOf" srcId="{0118A36B-B31C-2642-BC0B-E84D7DCAB0EE}" destId="{DD55F626-46C3-474E-95B3-4BA17AD1032E}" srcOrd="0" destOrd="0" presId="urn:microsoft.com/office/officeart/2009/3/layout/HorizontalOrganizationChart"/>
    <dgm:cxn modelId="{9DFE8D7D-A89D-4E45-AD07-54D6B76E4695}" type="presOf" srcId="{EE863061-70C1-FF47-A7D9-43D9EBCF62AF}" destId="{3D78A0E4-C3B0-4E42-A20D-FCAFE5034373}" srcOrd="0" destOrd="0" presId="urn:microsoft.com/office/officeart/2009/3/layout/HorizontalOrganizationChart"/>
    <dgm:cxn modelId="{9C2DE7E9-F0E5-4A22-BE1F-5329AD252084}" srcId="{FDA44C69-5803-470D-9F13-82A7DB058CD0}" destId="{FA346296-0EB0-424A-8069-A2DC78F0654F}" srcOrd="1" destOrd="0" parTransId="{80E2A3E5-7F38-43A2-9EA2-0CB021085370}" sibTransId="{ACC252E6-7A2B-4CC1-99ED-5296CDA8BABA}"/>
    <dgm:cxn modelId="{CCA56F6C-482F-054D-A49B-80DC66D8731F}" type="presOf" srcId="{9C00E25A-1DCA-489B-B924-E84F1D7D8535}" destId="{E7C4B98A-36C7-4606-A058-EEED26C7017E}" srcOrd="0" destOrd="0" presId="urn:microsoft.com/office/officeart/2009/3/layout/HorizontalOrganizationChart"/>
    <dgm:cxn modelId="{85573238-8D95-6849-BB4F-D585E4F30FD2}" type="presOf" srcId="{7E98CE94-B835-1947-87C7-F2EBD09DE06D}" destId="{3C6836EE-DD63-7848-BD7A-0D323AD57F63}" srcOrd="0" destOrd="0" presId="urn:microsoft.com/office/officeart/2009/3/layout/HorizontalOrganizationChart"/>
    <dgm:cxn modelId="{AECF5698-1C49-4BD5-A72A-F11269B601DD}" srcId="{4348D0EA-7EF5-490E-A3BB-867CC1644AE0}" destId="{C0B94CC1-514D-4A1F-9A8A-420A5255F14C}" srcOrd="0" destOrd="0" parTransId="{4CE46F1F-A53C-4201-9FCD-709723529601}" sibTransId="{925D9E7B-57DE-4599-BCE7-63B8E7BBD090}"/>
    <dgm:cxn modelId="{EB022F39-DAB6-E34C-8FA2-E7C6C6704606}" type="presOf" srcId="{AF23C057-24BE-4B66-89EF-902237740472}" destId="{335C6400-A4CD-41C9-B9C2-A2FFAABDC596}" srcOrd="1" destOrd="0" presId="urn:microsoft.com/office/officeart/2009/3/layout/HorizontalOrganizationChart"/>
    <dgm:cxn modelId="{5CC5A0F1-4658-1B47-B694-B3AA86D50C70}" type="presOf" srcId="{AD3A2AF3-B181-DC45-BFAE-5239F329F258}" destId="{59CA4C95-9CFB-B840-AFBE-1B98659D4959}" srcOrd="0" destOrd="0" presId="urn:microsoft.com/office/officeart/2009/3/layout/HorizontalOrganizationChart"/>
    <dgm:cxn modelId="{F121F219-481A-ED49-9B9B-56CB67A8DEEB}" type="presOf" srcId="{DAA6951B-4E4A-4F7F-85F6-8C8A1AD50D2B}" destId="{2BA10550-BF77-49FA-A2E6-1540E83CC0A8}" srcOrd="0" destOrd="0" presId="urn:microsoft.com/office/officeart/2009/3/layout/HorizontalOrganizationChart"/>
    <dgm:cxn modelId="{6B082E93-6BCE-421C-947D-C17943BE275C}" srcId="{4348D0EA-7EF5-490E-A3BB-867CC1644AE0}" destId="{8387D037-374C-40A8-9A9E-EBF829CA64D3}" srcOrd="1" destOrd="0" parTransId="{036A319D-1D26-46A8-964A-F4D50B6387DA}" sibTransId="{A0C56654-498C-45EB-8B32-F26EC7116E6D}"/>
    <dgm:cxn modelId="{3FADEC6E-E771-A54A-922D-FA05A97B826E}" type="presOf" srcId="{EE863061-70C1-FF47-A7D9-43D9EBCF62AF}" destId="{5744C39F-08A6-3D45-A81F-C32C64200BE1}" srcOrd="1" destOrd="0" presId="urn:microsoft.com/office/officeart/2009/3/layout/HorizontalOrganizationChart"/>
    <dgm:cxn modelId="{DFE56589-DC98-1649-88C6-23C916813FB1}" type="presOf" srcId="{FDA44C69-5803-470D-9F13-82A7DB058CD0}" destId="{8D93E111-BBCF-4E64-A12E-615424730FA2}" srcOrd="0" destOrd="0" presId="urn:microsoft.com/office/officeart/2009/3/layout/HorizontalOrganizationChart"/>
    <dgm:cxn modelId="{1C155D42-9ED8-D04E-8AAF-F9E1CC08C7D9}" type="presOf" srcId="{AD3A2AF3-B181-DC45-BFAE-5239F329F258}" destId="{762DADA3-D810-7A4C-874E-68A05BD56FA0}" srcOrd="1" destOrd="0" presId="urn:microsoft.com/office/officeart/2009/3/layout/HorizontalOrganizationChart"/>
    <dgm:cxn modelId="{487E3A05-05CC-8A48-B722-23611A1C469E}" type="presOf" srcId="{4348D0EA-7EF5-490E-A3BB-867CC1644AE0}" destId="{0D0186F9-EFE7-4490-92FF-91C496FC658C}" srcOrd="0" destOrd="0" presId="urn:microsoft.com/office/officeart/2009/3/layout/HorizontalOrganizationChart"/>
    <dgm:cxn modelId="{7A724558-A4B5-4A4F-B801-F52F6BE4325D}" type="presOf" srcId="{3458C729-4BBC-4F19-A003-E806F350D209}" destId="{FE23B3F9-42F2-45C5-BD57-EB12E96649C1}" srcOrd="0" destOrd="0" presId="urn:microsoft.com/office/officeart/2009/3/layout/HorizontalOrganizationChart"/>
    <dgm:cxn modelId="{12363D68-83AC-5D4A-8762-F6152315CEA9}" type="presOf" srcId="{C0B94CC1-514D-4A1F-9A8A-420A5255F14C}" destId="{7249EC34-28EF-447A-A120-CF0826BBF945}" srcOrd="0" destOrd="0" presId="urn:microsoft.com/office/officeart/2009/3/layout/HorizontalOrganizationChart"/>
    <dgm:cxn modelId="{9F403A83-24AF-744C-BEE3-0F6A359A2226}" type="presOf" srcId="{FDA44C69-5803-470D-9F13-82A7DB058CD0}" destId="{915D283F-732F-4669-82C9-F53DF24ECBE7}" srcOrd="1" destOrd="0" presId="urn:microsoft.com/office/officeart/2009/3/layout/HorizontalOrganizationChart"/>
    <dgm:cxn modelId="{6635ADDA-AB73-437F-8329-3439443905C1}" srcId="{7BAC53CB-7B24-4218-B07B-00808D6EA0BA}" destId="{93D05ABB-A3FD-4B93-AC76-D92CAFFBB3C9}" srcOrd="1" destOrd="0" parTransId="{3458C729-4BBC-4F19-A003-E806F350D209}" sibTransId="{36DF2865-4388-4ADD-A626-44E4D0D62F09}"/>
    <dgm:cxn modelId="{E0FED091-70BD-D84F-ADEE-395CE166CCCF}" srcId="{EE863061-70C1-FF47-A7D9-43D9EBCF62AF}" destId="{C62431FA-85B9-B246-A4BB-FC41E07BA2AC}" srcOrd="0" destOrd="0" parTransId="{0118A36B-B31C-2642-BC0B-E84D7DCAB0EE}" sibTransId="{F4E76C6C-59DA-C440-9628-48EDFE8C8BD5}"/>
    <dgm:cxn modelId="{1D21F97F-01CD-3F4E-B614-D14EACBD1205}" type="presOf" srcId="{4348D0EA-7EF5-490E-A3BB-867CC1644AE0}" destId="{6C60173C-2508-424E-A496-A36E02EBC81C}" srcOrd="1" destOrd="0" presId="urn:microsoft.com/office/officeart/2009/3/layout/HorizontalOrganizationChart"/>
    <dgm:cxn modelId="{29C1EA8A-4F38-4C4F-8BB5-7AEB0C834724}" type="presOf" srcId="{CF934C24-6212-4580-A55A-5B06FD200465}" destId="{E6AAD28E-B513-4E09-AD58-30FD7B865DF3}" srcOrd="0" destOrd="0" presId="urn:microsoft.com/office/officeart/2009/3/layout/HorizontalOrganizationChart"/>
    <dgm:cxn modelId="{6CC484A2-6332-8D43-A60E-0407940078D3}" type="presParOf" srcId="{3C6836EE-DD63-7848-BD7A-0D323AD57F63}" destId="{5CCCC226-6175-9A47-BA8D-B8E1250B1763}" srcOrd="0" destOrd="0" presId="urn:microsoft.com/office/officeart/2009/3/layout/HorizontalOrganizationChart"/>
    <dgm:cxn modelId="{5EBB5992-F874-5042-81B1-20FAEF280539}" type="presParOf" srcId="{5CCCC226-6175-9A47-BA8D-B8E1250B1763}" destId="{6F5A691B-ADCA-6646-9178-B825DACE1B54}" srcOrd="0" destOrd="0" presId="urn:microsoft.com/office/officeart/2009/3/layout/HorizontalOrganizationChart"/>
    <dgm:cxn modelId="{6742A3E6-122D-9E49-B167-C8C4C7B97A5F}" type="presParOf" srcId="{6F5A691B-ADCA-6646-9178-B825DACE1B54}" destId="{3D78A0E4-C3B0-4E42-A20D-FCAFE5034373}" srcOrd="0" destOrd="0" presId="urn:microsoft.com/office/officeart/2009/3/layout/HorizontalOrganizationChart"/>
    <dgm:cxn modelId="{D11704BF-3F2F-E14D-8C5E-CAA296048410}" type="presParOf" srcId="{6F5A691B-ADCA-6646-9178-B825DACE1B54}" destId="{5744C39F-08A6-3D45-A81F-C32C64200BE1}" srcOrd="1" destOrd="0" presId="urn:microsoft.com/office/officeart/2009/3/layout/HorizontalOrganizationChart"/>
    <dgm:cxn modelId="{9DB17D80-3D60-E84D-93AC-6F5DF65968AB}" type="presParOf" srcId="{5CCCC226-6175-9A47-BA8D-B8E1250B1763}" destId="{AF662F99-B11F-CB48-BCEA-0FBC7192623E}" srcOrd="1" destOrd="0" presId="urn:microsoft.com/office/officeart/2009/3/layout/HorizontalOrganizationChart"/>
    <dgm:cxn modelId="{F453530C-62CE-7149-9BAB-B4E1209BED47}" type="presParOf" srcId="{AF662F99-B11F-CB48-BCEA-0FBC7192623E}" destId="{DD55F626-46C3-474E-95B3-4BA17AD1032E}" srcOrd="0" destOrd="0" presId="urn:microsoft.com/office/officeart/2009/3/layout/HorizontalOrganizationChart"/>
    <dgm:cxn modelId="{351141FC-023B-1A4E-9DA5-B04E715DF8B0}" type="presParOf" srcId="{AF662F99-B11F-CB48-BCEA-0FBC7192623E}" destId="{786196E8-5CEB-364F-BAE4-193C21B68467}" srcOrd="1" destOrd="0" presId="urn:microsoft.com/office/officeart/2009/3/layout/HorizontalOrganizationChart"/>
    <dgm:cxn modelId="{E33748E1-1288-7649-B5BF-DA96DDE3DC11}" type="presParOf" srcId="{786196E8-5CEB-364F-BAE4-193C21B68467}" destId="{B99B40C7-F733-8247-9C9A-1A88A9428E5D}" srcOrd="0" destOrd="0" presId="urn:microsoft.com/office/officeart/2009/3/layout/HorizontalOrganizationChart"/>
    <dgm:cxn modelId="{34B17AC8-A02C-964A-85A0-BC606330B88F}" type="presParOf" srcId="{B99B40C7-F733-8247-9C9A-1A88A9428E5D}" destId="{A9CDC472-7165-6241-BE51-BE37C38306E2}" srcOrd="0" destOrd="0" presId="urn:microsoft.com/office/officeart/2009/3/layout/HorizontalOrganizationChart"/>
    <dgm:cxn modelId="{32B4D071-3680-C04B-A1D6-B4740A64BCB2}" type="presParOf" srcId="{B99B40C7-F733-8247-9C9A-1A88A9428E5D}" destId="{CBF20B9B-2008-9A48-9CB0-AC943547C080}" srcOrd="1" destOrd="0" presId="urn:microsoft.com/office/officeart/2009/3/layout/HorizontalOrganizationChart"/>
    <dgm:cxn modelId="{D81ACD67-A883-6D4C-A7A8-576598875AAB}" type="presParOf" srcId="{786196E8-5CEB-364F-BAE4-193C21B68467}" destId="{B68A54EC-60A9-404B-B20D-151689E61A65}" srcOrd="1" destOrd="0" presId="urn:microsoft.com/office/officeart/2009/3/layout/HorizontalOrganizationChart"/>
    <dgm:cxn modelId="{4706C78C-6541-BC42-877E-468132ABE771}" type="presParOf" srcId="{B68A54EC-60A9-404B-B20D-151689E61A65}" destId="{326DCC8F-6965-43C1-B950-F9A656D1EFA9}" srcOrd="0" destOrd="0" presId="urn:microsoft.com/office/officeart/2009/3/layout/HorizontalOrganizationChart"/>
    <dgm:cxn modelId="{2DAE79C3-5C82-AD47-8A8B-BDDFC7B471F2}" type="presParOf" srcId="{B68A54EC-60A9-404B-B20D-151689E61A65}" destId="{DAC40F14-6FF1-4AD8-BCB4-F701D4949897}" srcOrd="1" destOrd="0" presId="urn:microsoft.com/office/officeart/2009/3/layout/HorizontalOrganizationChart"/>
    <dgm:cxn modelId="{16341A6A-BE3B-C749-82A7-AEC21F3631BE}" type="presParOf" srcId="{DAC40F14-6FF1-4AD8-BCB4-F701D4949897}" destId="{1E6103A6-8975-4C43-B442-274A49E5C599}" srcOrd="0" destOrd="0" presId="urn:microsoft.com/office/officeart/2009/3/layout/HorizontalOrganizationChart"/>
    <dgm:cxn modelId="{518FCF1D-D7F8-F44C-944B-F2D2A18545DE}" type="presParOf" srcId="{1E6103A6-8975-4C43-B442-274A49E5C599}" destId="{D655B1F0-C0F5-4B7B-9F6F-AA03B87DF483}" srcOrd="0" destOrd="0" presId="urn:microsoft.com/office/officeart/2009/3/layout/HorizontalOrganizationChart"/>
    <dgm:cxn modelId="{FE0477C1-6957-754E-9020-2E30DFD8AB92}" type="presParOf" srcId="{1E6103A6-8975-4C43-B442-274A49E5C599}" destId="{66DA7933-93EF-4FCD-9DAA-42D55B27FBB2}" srcOrd="1" destOrd="0" presId="urn:microsoft.com/office/officeart/2009/3/layout/HorizontalOrganizationChart"/>
    <dgm:cxn modelId="{8C2A6BFF-019F-2D46-8510-49212DFD524F}" type="presParOf" srcId="{DAC40F14-6FF1-4AD8-BCB4-F701D4949897}" destId="{507DEBCF-C687-40EE-BD05-45F4C791721A}" srcOrd="1" destOrd="0" presId="urn:microsoft.com/office/officeart/2009/3/layout/HorizontalOrganizationChart"/>
    <dgm:cxn modelId="{A444425B-507C-AA43-9CF2-4DFC20EC661C}" type="presParOf" srcId="{DAC40F14-6FF1-4AD8-BCB4-F701D4949897}" destId="{B18C7A06-3ADC-4803-8A75-87201B7D4881}" srcOrd="2" destOrd="0" presId="urn:microsoft.com/office/officeart/2009/3/layout/HorizontalOrganizationChart"/>
    <dgm:cxn modelId="{06822844-5DB1-064D-9DE3-5D360CF72334}" type="presParOf" srcId="{B68A54EC-60A9-404B-B20D-151689E61A65}" destId="{AEA7468D-2DA4-4E37-BDD0-EA2AD19C855F}" srcOrd="2" destOrd="0" presId="urn:microsoft.com/office/officeart/2009/3/layout/HorizontalOrganizationChart"/>
    <dgm:cxn modelId="{CB742D7B-47C1-0E49-86E6-1DAFDC83E328}" type="presParOf" srcId="{B68A54EC-60A9-404B-B20D-151689E61A65}" destId="{71E5001B-951F-4C25-B92D-44AEBCD0B375}" srcOrd="3" destOrd="0" presId="urn:microsoft.com/office/officeart/2009/3/layout/HorizontalOrganizationChart"/>
    <dgm:cxn modelId="{793FAE60-10E3-414D-A554-487C58BE0414}" type="presParOf" srcId="{71E5001B-951F-4C25-B92D-44AEBCD0B375}" destId="{A6BC4B13-358C-46EF-8CD9-73CBDCD2F5A0}" srcOrd="0" destOrd="0" presId="urn:microsoft.com/office/officeart/2009/3/layout/HorizontalOrganizationChart"/>
    <dgm:cxn modelId="{643473CE-3E6C-0A4D-BB3B-D67D530C9694}" type="presParOf" srcId="{A6BC4B13-358C-46EF-8CD9-73CBDCD2F5A0}" destId="{9589B222-A495-4DAE-8A5B-17E2BCD7983C}" srcOrd="0" destOrd="0" presId="urn:microsoft.com/office/officeart/2009/3/layout/HorizontalOrganizationChart"/>
    <dgm:cxn modelId="{D715007F-8A3E-1245-9101-F0A3ADCE4A28}" type="presParOf" srcId="{A6BC4B13-358C-46EF-8CD9-73CBDCD2F5A0}" destId="{540C5DDC-A1C4-4A44-9B8D-745D99A1D4FA}" srcOrd="1" destOrd="0" presId="urn:microsoft.com/office/officeart/2009/3/layout/HorizontalOrganizationChart"/>
    <dgm:cxn modelId="{9F867EBA-CC49-FE40-AC7F-8E35480DDB64}" type="presParOf" srcId="{71E5001B-951F-4C25-B92D-44AEBCD0B375}" destId="{A6238376-C605-4576-BC97-11CF725233EC}" srcOrd="1" destOrd="0" presId="urn:microsoft.com/office/officeart/2009/3/layout/HorizontalOrganizationChart"/>
    <dgm:cxn modelId="{DD0E003E-CB99-0948-A8DE-B661609DDA8E}" type="presParOf" srcId="{71E5001B-951F-4C25-B92D-44AEBCD0B375}" destId="{5418164D-9D40-4959-BB27-0EB1E8D5F073}" srcOrd="2" destOrd="0" presId="urn:microsoft.com/office/officeart/2009/3/layout/HorizontalOrganizationChart"/>
    <dgm:cxn modelId="{38507DA4-03C9-D04A-B2D4-F8CCCD0D72D0}" type="presParOf" srcId="{786196E8-5CEB-364F-BAE4-193C21B68467}" destId="{177BE3B1-D07D-E449-89E2-823FD54903CC}" srcOrd="2" destOrd="0" presId="urn:microsoft.com/office/officeart/2009/3/layout/HorizontalOrganizationChart"/>
    <dgm:cxn modelId="{7088B188-E6FF-794C-8AF5-87AE4BE43E21}" type="presParOf" srcId="{AF662F99-B11F-CB48-BCEA-0FBC7192623E}" destId="{C7C7960F-B5C0-4382-AE92-DD39E2694407}" srcOrd="2" destOrd="0" presId="urn:microsoft.com/office/officeart/2009/3/layout/HorizontalOrganizationChart"/>
    <dgm:cxn modelId="{7C278F42-380E-B443-BD80-E51BB6F8FED1}" type="presParOf" srcId="{AF662F99-B11F-CB48-BCEA-0FBC7192623E}" destId="{6CEE9FAA-0424-425C-88B9-7E778642D4C9}" srcOrd="3" destOrd="0" presId="urn:microsoft.com/office/officeart/2009/3/layout/HorizontalOrganizationChart"/>
    <dgm:cxn modelId="{8DD47D26-1B2C-784E-8E7A-DD91D8DE66D3}" type="presParOf" srcId="{6CEE9FAA-0424-425C-88B9-7E778642D4C9}" destId="{C6093D80-1FC1-4E59-A5F3-93F90B95A431}" srcOrd="0" destOrd="0" presId="urn:microsoft.com/office/officeart/2009/3/layout/HorizontalOrganizationChart"/>
    <dgm:cxn modelId="{DAF07949-D552-B443-8D34-5D411D75C013}" type="presParOf" srcId="{C6093D80-1FC1-4E59-A5F3-93F90B95A431}" destId="{0D0186F9-EFE7-4490-92FF-91C496FC658C}" srcOrd="0" destOrd="0" presId="urn:microsoft.com/office/officeart/2009/3/layout/HorizontalOrganizationChart"/>
    <dgm:cxn modelId="{91D1DAB5-C165-6944-BA59-234C2C05B723}" type="presParOf" srcId="{C6093D80-1FC1-4E59-A5F3-93F90B95A431}" destId="{6C60173C-2508-424E-A496-A36E02EBC81C}" srcOrd="1" destOrd="0" presId="urn:microsoft.com/office/officeart/2009/3/layout/HorizontalOrganizationChart"/>
    <dgm:cxn modelId="{CA6571F8-434A-BF49-9C1D-9C69ACA45F21}" type="presParOf" srcId="{6CEE9FAA-0424-425C-88B9-7E778642D4C9}" destId="{F72DC2AF-18C9-4DF3-8DAC-E8B549DA5DCA}" srcOrd="1" destOrd="0" presId="urn:microsoft.com/office/officeart/2009/3/layout/HorizontalOrganizationChart"/>
    <dgm:cxn modelId="{CFA0F6A2-527E-5249-9912-E2804706B7FB}" type="presParOf" srcId="{F72DC2AF-18C9-4DF3-8DAC-E8B549DA5DCA}" destId="{AD132782-BE26-4B55-B9B2-74BF5C353965}" srcOrd="0" destOrd="0" presId="urn:microsoft.com/office/officeart/2009/3/layout/HorizontalOrganizationChart"/>
    <dgm:cxn modelId="{BD3BFC21-5F49-624D-80CE-858816C3F989}" type="presParOf" srcId="{F72DC2AF-18C9-4DF3-8DAC-E8B549DA5DCA}" destId="{F65A6371-74BD-4FA8-B5D4-451E186B66AA}" srcOrd="1" destOrd="0" presId="urn:microsoft.com/office/officeart/2009/3/layout/HorizontalOrganizationChart"/>
    <dgm:cxn modelId="{134C4F25-D9E2-BB48-B29A-AF4C56E2E20E}" type="presParOf" srcId="{F65A6371-74BD-4FA8-B5D4-451E186B66AA}" destId="{65688ACD-875C-4E79-A0EB-302C69FD42B1}" srcOrd="0" destOrd="0" presId="urn:microsoft.com/office/officeart/2009/3/layout/HorizontalOrganizationChart"/>
    <dgm:cxn modelId="{649BCD2A-277E-7746-B017-07A9306D9579}" type="presParOf" srcId="{65688ACD-875C-4E79-A0EB-302C69FD42B1}" destId="{7249EC34-28EF-447A-A120-CF0826BBF945}" srcOrd="0" destOrd="0" presId="urn:microsoft.com/office/officeart/2009/3/layout/HorizontalOrganizationChart"/>
    <dgm:cxn modelId="{20453249-F6E4-854B-91C8-294C22709ACB}" type="presParOf" srcId="{65688ACD-875C-4E79-A0EB-302C69FD42B1}" destId="{9CC78348-8B43-43A5-8E64-4F94E097F31D}" srcOrd="1" destOrd="0" presId="urn:microsoft.com/office/officeart/2009/3/layout/HorizontalOrganizationChart"/>
    <dgm:cxn modelId="{D8711901-C8A4-5248-940B-8343B8DA2EA4}" type="presParOf" srcId="{F65A6371-74BD-4FA8-B5D4-451E186B66AA}" destId="{EDE3D563-B825-47AF-87AF-CF103CD52E63}" srcOrd="1" destOrd="0" presId="urn:microsoft.com/office/officeart/2009/3/layout/HorizontalOrganizationChart"/>
    <dgm:cxn modelId="{E9995A99-2B90-1547-A7B4-4A84816301B3}" type="presParOf" srcId="{F65A6371-74BD-4FA8-B5D4-451E186B66AA}" destId="{54F35957-F10A-4791-9EE6-6B824C42B7DD}" srcOrd="2" destOrd="0" presId="urn:microsoft.com/office/officeart/2009/3/layout/HorizontalOrganizationChart"/>
    <dgm:cxn modelId="{7E89DA8D-C0E4-1242-B547-CF2C880F0D35}" type="presParOf" srcId="{F72DC2AF-18C9-4DF3-8DAC-E8B549DA5DCA}" destId="{2AA7D67D-DFE7-4B49-B396-F61F22633546}" srcOrd="2" destOrd="0" presId="urn:microsoft.com/office/officeart/2009/3/layout/HorizontalOrganizationChart"/>
    <dgm:cxn modelId="{E0D18103-D1F2-9641-A825-DDA7468EB8E5}" type="presParOf" srcId="{F72DC2AF-18C9-4DF3-8DAC-E8B549DA5DCA}" destId="{CEED7D8C-73DF-4B04-8FE2-209E05EFBE17}" srcOrd="3" destOrd="0" presId="urn:microsoft.com/office/officeart/2009/3/layout/HorizontalOrganizationChart"/>
    <dgm:cxn modelId="{2E3D82B9-8B46-824A-B08F-6198D8036D99}" type="presParOf" srcId="{CEED7D8C-73DF-4B04-8FE2-209E05EFBE17}" destId="{0C6294CE-269F-4556-9AE1-8F6437EC0214}" srcOrd="0" destOrd="0" presId="urn:microsoft.com/office/officeart/2009/3/layout/HorizontalOrganizationChart"/>
    <dgm:cxn modelId="{A4D11A9B-73A1-AE4E-9835-FC0661137587}" type="presParOf" srcId="{0C6294CE-269F-4556-9AE1-8F6437EC0214}" destId="{CA6BAAC4-B49B-46F7-991C-F440E27CDCF1}" srcOrd="0" destOrd="0" presId="urn:microsoft.com/office/officeart/2009/3/layout/HorizontalOrganizationChart"/>
    <dgm:cxn modelId="{0CD3C24C-2B16-DE45-B144-02F9F49CEDFC}" type="presParOf" srcId="{0C6294CE-269F-4556-9AE1-8F6437EC0214}" destId="{B98A70B8-5230-47B4-A666-854266680D11}" srcOrd="1" destOrd="0" presId="urn:microsoft.com/office/officeart/2009/3/layout/HorizontalOrganizationChart"/>
    <dgm:cxn modelId="{0D5BFF72-F792-A94F-B44A-765E277EBD19}" type="presParOf" srcId="{CEED7D8C-73DF-4B04-8FE2-209E05EFBE17}" destId="{7A700558-1363-43D4-8669-395E0114A9F9}" srcOrd="1" destOrd="0" presId="urn:microsoft.com/office/officeart/2009/3/layout/HorizontalOrganizationChart"/>
    <dgm:cxn modelId="{17CFAA2E-DBC0-EC43-B760-664A67B680F7}" type="presParOf" srcId="{CEED7D8C-73DF-4B04-8FE2-209E05EFBE17}" destId="{9095CC2C-57DA-4DEA-9272-24ED2F4F8DBE}" srcOrd="2" destOrd="0" presId="urn:microsoft.com/office/officeart/2009/3/layout/HorizontalOrganizationChart"/>
    <dgm:cxn modelId="{1AF7EE04-5BBA-0846-941F-3872952E32A1}" type="presParOf" srcId="{F72DC2AF-18C9-4DF3-8DAC-E8B549DA5DCA}" destId="{48C0502F-0F01-4643-B14E-879504B17CF4}" srcOrd="4" destOrd="0" presId="urn:microsoft.com/office/officeart/2009/3/layout/HorizontalOrganizationChart"/>
    <dgm:cxn modelId="{90188052-7E78-8343-A198-C32E44083939}" type="presParOf" srcId="{F72DC2AF-18C9-4DF3-8DAC-E8B549DA5DCA}" destId="{782D917D-7CC1-0E4E-9632-F8DD5B5387AE}" srcOrd="5" destOrd="0" presId="urn:microsoft.com/office/officeart/2009/3/layout/HorizontalOrganizationChart"/>
    <dgm:cxn modelId="{FD3386D6-2DFB-114A-87E0-88F9658674F1}" type="presParOf" srcId="{782D917D-7CC1-0E4E-9632-F8DD5B5387AE}" destId="{950BFFD1-45EB-B947-AEF2-C8BE996A4DFC}" srcOrd="0" destOrd="0" presId="urn:microsoft.com/office/officeart/2009/3/layout/HorizontalOrganizationChart"/>
    <dgm:cxn modelId="{715CCDF9-763D-6F42-8AF2-98575ACF1AC9}" type="presParOf" srcId="{950BFFD1-45EB-B947-AEF2-C8BE996A4DFC}" destId="{59CA4C95-9CFB-B840-AFBE-1B98659D4959}" srcOrd="0" destOrd="0" presId="urn:microsoft.com/office/officeart/2009/3/layout/HorizontalOrganizationChart"/>
    <dgm:cxn modelId="{3BCF43DC-417A-8440-8313-F5691ADDE974}" type="presParOf" srcId="{950BFFD1-45EB-B947-AEF2-C8BE996A4DFC}" destId="{762DADA3-D810-7A4C-874E-68A05BD56FA0}" srcOrd="1" destOrd="0" presId="urn:microsoft.com/office/officeart/2009/3/layout/HorizontalOrganizationChart"/>
    <dgm:cxn modelId="{DDE0E4AE-DACF-7047-85CD-B2030983475D}" type="presParOf" srcId="{782D917D-7CC1-0E4E-9632-F8DD5B5387AE}" destId="{913E0453-0199-384F-B783-2677E46B037E}" srcOrd="1" destOrd="0" presId="urn:microsoft.com/office/officeart/2009/3/layout/HorizontalOrganizationChart"/>
    <dgm:cxn modelId="{9CC6BD46-FE4E-9F44-AFB8-CB9496A61976}" type="presParOf" srcId="{782D917D-7CC1-0E4E-9632-F8DD5B5387AE}" destId="{BD8838E1-5128-3C45-9E88-55BAE4BFA699}" srcOrd="2" destOrd="0" presId="urn:microsoft.com/office/officeart/2009/3/layout/HorizontalOrganizationChart"/>
    <dgm:cxn modelId="{043E38B6-F98B-6142-8157-9F2605DE6AD8}" type="presParOf" srcId="{6CEE9FAA-0424-425C-88B9-7E778642D4C9}" destId="{53E662BA-B453-435E-861E-A04CA4F1EDC4}" srcOrd="2" destOrd="0" presId="urn:microsoft.com/office/officeart/2009/3/layout/HorizontalOrganizationChart"/>
    <dgm:cxn modelId="{7894F83A-542A-AE4B-B6EF-9D8062D176E0}" type="presParOf" srcId="{AF662F99-B11F-CB48-BCEA-0FBC7192623E}" destId="{484B381C-2168-4BD3-B59D-CF30C9C47851}" srcOrd="4" destOrd="0" presId="urn:microsoft.com/office/officeart/2009/3/layout/HorizontalOrganizationChart"/>
    <dgm:cxn modelId="{F6AD9C70-B983-0745-98B3-EC9D3A9ABB12}" type="presParOf" srcId="{AF662F99-B11F-CB48-BCEA-0FBC7192623E}" destId="{72F11592-A6DE-4AA2-AE0C-D96BCAE8B043}" srcOrd="5" destOrd="0" presId="urn:microsoft.com/office/officeart/2009/3/layout/HorizontalOrganizationChart"/>
    <dgm:cxn modelId="{433E6FB1-577E-8747-9251-F36286F0AC65}" type="presParOf" srcId="{72F11592-A6DE-4AA2-AE0C-D96BCAE8B043}" destId="{831CDEA9-CC49-45EE-883D-1F1CF1896150}" srcOrd="0" destOrd="0" presId="urn:microsoft.com/office/officeart/2009/3/layout/HorizontalOrganizationChart"/>
    <dgm:cxn modelId="{2F942B94-ECA2-F248-A1D6-0FE4A4469898}" type="presParOf" srcId="{831CDEA9-CC49-45EE-883D-1F1CF1896150}" destId="{8D93E111-BBCF-4E64-A12E-615424730FA2}" srcOrd="0" destOrd="0" presId="urn:microsoft.com/office/officeart/2009/3/layout/HorizontalOrganizationChart"/>
    <dgm:cxn modelId="{9D6B3BFA-7668-1F48-8951-B9820682B1B7}" type="presParOf" srcId="{831CDEA9-CC49-45EE-883D-1F1CF1896150}" destId="{915D283F-732F-4669-82C9-F53DF24ECBE7}" srcOrd="1" destOrd="0" presId="urn:microsoft.com/office/officeart/2009/3/layout/HorizontalOrganizationChart"/>
    <dgm:cxn modelId="{86C610D6-5D6E-9143-B1B7-5A1B83A5FCE4}" type="presParOf" srcId="{72F11592-A6DE-4AA2-AE0C-D96BCAE8B043}" destId="{75F10567-9FFD-4D4B-80A8-3FEE389EBABB}" srcOrd="1" destOrd="0" presId="urn:microsoft.com/office/officeart/2009/3/layout/HorizontalOrganizationChart"/>
    <dgm:cxn modelId="{098C4876-3E34-254F-8DD7-BC496EC7CA1E}" type="presParOf" srcId="{75F10567-9FFD-4D4B-80A8-3FEE389EBABB}" destId="{86913F12-8667-466E-99E1-2DC81F01C011}" srcOrd="0" destOrd="0" presId="urn:microsoft.com/office/officeart/2009/3/layout/HorizontalOrganizationChart"/>
    <dgm:cxn modelId="{70511442-F71D-AE41-AB61-90CBFB4D2C9F}" type="presParOf" srcId="{75F10567-9FFD-4D4B-80A8-3FEE389EBABB}" destId="{8A0E4D6F-1DB4-466A-A44B-FA7F38411E33}" srcOrd="1" destOrd="0" presId="urn:microsoft.com/office/officeart/2009/3/layout/HorizontalOrganizationChart"/>
    <dgm:cxn modelId="{17222DB4-F835-B044-801E-66F536410C41}" type="presParOf" srcId="{8A0E4D6F-1DB4-466A-A44B-FA7F38411E33}" destId="{4BF6FB12-05DE-40CD-9DFF-DD5B452E5150}" srcOrd="0" destOrd="0" presId="urn:microsoft.com/office/officeart/2009/3/layout/HorizontalOrganizationChart"/>
    <dgm:cxn modelId="{3EF0904B-04B6-8242-A286-DE44C8C83586}" type="presParOf" srcId="{4BF6FB12-05DE-40CD-9DFF-DD5B452E5150}" destId="{D9402D23-20CC-4C4E-913E-441D40C8B873}" srcOrd="0" destOrd="0" presId="urn:microsoft.com/office/officeart/2009/3/layout/HorizontalOrganizationChart"/>
    <dgm:cxn modelId="{86C31A7D-F5E4-484C-827C-B199037BA16E}" type="presParOf" srcId="{4BF6FB12-05DE-40CD-9DFF-DD5B452E5150}" destId="{335C6400-A4CD-41C9-B9C2-A2FFAABDC596}" srcOrd="1" destOrd="0" presId="urn:microsoft.com/office/officeart/2009/3/layout/HorizontalOrganizationChart"/>
    <dgm:cxn modelId="{B1B2EA24-4696-964E-AE60-596B4A1DB851}" type="presParOf" srcId="{8A0E4D6F-1DB4-466A-A44B-FA7F38411E33}" destId="{DD4ADE54-024E-4883-B93F-AC987D258DE3}" srcOrd="1" destOrd="0" presId="urn:microsoft.com/office/officeart/2009/3/layout/HorizontalOrganizationChart"/>
    <dgm:cxn modelId="{23A42BC5-135D-AD4F-96C8-F2A67409E471}" type="presParOf" srcId="{8A0E4D6F-1DB4-466A-A44B-FA7F38411E33}" destId="{E5224300-EFDF-446B-B5D5-0C4BB5B735BE}" srcOrd="2" destOrd="0" presId="urn:microsoft.com/office/officeart/2009/3/layout/HorizontalOrganizationChart"/>
    <dgm:cxn modelId="{A338233C-98B2-4340-8C86-DAB9F60315A4}" type="presParOf" srcId="{75F10567-9FFD-4D4B-80A8-3FEE389EBABB}" destId="{1A3B7C5C-95A6-47D6-8303-6DCA69327DBC}" srcOrd="2" destOrd="0" presId="urn:microsoft.com/office/officeart/2009/3/layout/HorizontalOrganizationChart"/>
    <dgm:cxn modelId="{F858E761-F288-7A4B-8E38-38F474057EBF}" type="presParOf" srcId="{75F10567-9FFD-4D4B-80A8-3FEE389EBABB}" destId="{AAF2ABCC-0013-4E50-98DC-8C2AEE3CCB93}" srcOrd="3" destOrd="0" presId="urn:microsoft.com/office/officeart/2009/3/layout/HorizontalOrganizationChart"/>
    <dgm:cxn modelId="{1E51FC13-5981-D943-9FAA-EB238378A3F5}" type="presParOf" srcId="{AAF2ABCC-0013-4E50-98DC-8C2AEE3CCB93}" destId="{E785DC90-4C5B-4B0C-9CAD-B4E701747C51}" srcOrd="0" destOrd="0" presId="urn:microsoft.com/office/officeart/2009/3/layout/HorizontalOrganizationChart"/>
    <dgm:cxn modelId="{F6150B7A-C387-9646-B05C-EE96DE3CE8A0}" type="presParOf" srcId="{E785DC90-4C5B-4B0C-9CAD-B4E701747C51}" destId="{49DC51E5-76AC-47A7-905A-5800F807BE45}" srcOrd="0" destOrd="0" presId="urn:microsoft.com/office/officeart/2009/3/layout/HorizontalOrganizationChart"/>
    <dgm:cxn modelId="{D2C4C86A-7E0F-B144-AF1F-C6542669D5EC}" type="presParOf" srcId="{E785DC90-4C5B-4B0C-9CAD-B4E701747C51}" destId="{28DA4AA5-FBE0-4ACC-8A3D-9D0ECE7D2B6E}" srcOrd="1" destOrd="0" presId="urn:microsoft.com/office/officeart/2009/3/layout/HorizontalOrganizationChart"/>
    <dgm:cxn modelId="{0322A64C-07B6-DD46-A45E-CF5376F617CE}" type="presParOf" srcId="{AAF2ABCC-0013-4E50-98DC-8C2AEE3CCB93}" destId="{769908C9-A3FD-4472-BFF7-5247EE0CAAFD}" srcOrd="1" destOrd="0" presId="urn:microsoft.com/office/officeart/2009/3/layout/HorizontalOrganizationChart"/>
    <dgm:cxn modelId="{9B2369B0-697D-414A-8B3E-A7EFF667C8D7}" type="presParOf" srcId="{AAF2ABCC-0013-4E50-98DC-8C2AEE3CCB93}" destId="{8C085360-BF0D-4210-9402-CCBC7A2F9EED}" srcOrd="2" destOrd="0" presId="urn:microsoft.com/office/officeart/2009/3/layout/HorizontalOrganizationChart"/>
    <dgm:cxn modelId="{6DA4A0D7-1285-DE4B-AAC7-78DF2C288352}" type="presParOf" srcId="{75F10567-9FFD-4D4B-80A8-3FEE389EBABB}" destId="{E7C4B98A-36C7-4606-A058-EEED26C7017E}" srcOrd="4" destOrd="0" presId="urn:microsoft.com/office/officeart/2009/3/layout/HorizontalOrganizationChart"/>
    <dgm:cxn modelId="{0CD777DB-AE13-6545-94E0-4DEC8BCE7373}" type="presParOf" srcId="{75F10567-9FFD-4D4B-80A8-3FEE389EBABB}" destId="{0B54ADF5-DC9A-4FD6-AD46-D4A62ACA0CBE}" srcOrd="5" destOrd="0" presId="urn:microsoft.com/office/officeart/2009/3/layout/HorizontalOrganizationChart"/>
    <dgm:cxn modelId="{2FFF2E23-D627-3747-AABB-ED4A4BC50FCF}" type="presParOf" srcId="{0B54ADF5-DC9A-4FD6-AD46-D4A62ACA0CBE}" destId="{2D5878B2-23A5-4309-B802-FAFFD32D7725}" srcOrd="0" destOrd="0" presId="urn:microsoft.com/office/officeart/2009/3/layout/HorizontalOrganizationChart"/>
    <dgm:cxn modelId="{2384F37F-4BF2-0542-B842-F2172CFFB8F0}" type="presParOf" srcId="{2D5878B2-23A5-4309-B802-FAFFD32D7725}" destId="{B50481B0-48C5-420B-B5F9-165DD56359D9}" srcOrd="0" destOrd="0" presId="urn:microsoft.com/office/officeart/2009/3/layout/HorizontalOrganizationChart"/>
    <dgm:cxn modelId="{4A868D4E-03F5-544D-A93E-721B5C76D2B8}" type="presParOf" srcId="{2D5878B2-23A5-4309-B802-FAFFD32D7725}" destId="{8347E70B-FF12-4AD7-9D4B-76CA5941FDF6}" srcOrd="1" destOrd="0" presId="urn:microsoft.com/office/officeart/2009/3/layout/HorizontalOrganizationChart"/>
    <dgm:cxn modelId="{CCD46F1D-F59B-3E4D-B4B0-7955F7E6304A}" type="presParOf" srcId="{0B54ADF5-DC9A-4FD6-AD46-D4A62ACA0CBE}" destId="{8181F7BE-4C46-421E-8124-39053B1FED3F}" srcOrd="1" destOrd="0" presId="urn:microsoft.com/office/officeart/2009/3/layout/HorizontalOrganizationChart"/>
    <dgm:cxn modelId="{175AED7C-DE5B-8749-A5E7-F1D443D980AC}" type="presParOf" srcId="{8181F7BE-4C46-421E-8124-39053B1FED3F}" destId="{2BA10550-BF77-49FA-A2E6-1540E83CC0A8}" srcOrd="0" destOrd="0" presId="urn:microsoft.com/office/officeart/2009/3/layout/HorizontalOrganizationChart"/>
    <dgm:cxn modelId="{C0F10C65-A50B-DC47-BB51-8D8A8B6A55D1}" type="presParOf" srcId="{8181F7BE-4C46-421E-8124-39053B1FED3F}" destId="{A79FC417-52C9-493D-A526-03E1492014EC}" srcOrd="1" destOrd="0" presId="urn:microsoft.com/office/officeart/2009/3/layout/HorizontalOrganizationChart"/>
    <dgm:cxn modelId="{9F7FB194-160D-534A-A903-1427D1DB989E}" type="presParOf" srcId="{A79FC417-52C9-493D-A526-03E1492014EC}" destId="{A56E45AE-5FDC-4EDB-89E4-B51A4ACDC2F5}" srcOrd="0" destOrd="0" presId="urn:microsoft.com/office/officeart/2009/3/layout/HorizontalOrganizationChart"/>
    <dgm:cxn modelId="{573DF650-33BA-C341-A257-C52E31C0EC1D}" type="presParOf" srcId="{A56E45AE-5FDC-4EDB-89E4-B51A4ACDC2F5}" destId="{E6AAD28E-B513-4E09-AD58-30FD7B865DF3}" srcOrd="0" destOrd="0" presId="urn:microsoft.com/office/officeart/2009/3/layout/HorizontalOrganizationChart"/>
    <dgm:cxn modelId="{41A2C659-0788-B945-B932-F8066ACC83A0}" type="presParOf" srcId="{A56E45AE-5FDC-4EDB-89E4-B51A4ACDC2F5}" destId="{CB4413D3-0720-4535-B200-89EBADAA17B4}" srcOrd="1" destOrd="0" presId="urn:microsoft.com/office/officeart/2009/3/layout/HorizontalOrganizationChart"/>
    <dgm:cxn modelId="{56E5F677-00F1-EB41-96C2-D3D4C27F22BA}" type="presParOf" srcId="{A79FC417-52C9-493D-A526-03E1492014EC}" destId="{2BD57288-9ABD-4120-A96C-4C57634272EB}" srcOrd="1" destOrd="0" presId="urn:microsoft.com/office/officeart/2009/3/layout/HorizontalOrganizationChart"/>
    <dgm:cxn modelId="{CEDCD98B-2BC5-9442-AFF6-91871526A444}" type="presParOf" srcId="{A79FC417-52C9-493D-A526-03E1492014EC}" destId="{AF0A1773-DE82-4713-A439-F542DD92574C}" srcOrd="2" destOrd="0" presId="urn:microsoft.com/office/officeart/2009/3/layout/HorizontalOrganizationChart"/>
    <dgm:cxn modelId="{E12E3298-B5C1-1C4A-BE23-82AE42357A10}" type="presParOf" srcId="{8181F7BE-4C46-421E-8124-39053B1FED3F}" destId="{FE23B3F9-42F2-45C5-BD57-EB12E96649C1}" srcOrd="2" destOrd="0" presId="urn:microsoft.com/office/officeart/2009/3/layout/HorizontalOrganizationChart"/>
    <dgm:cxn modelId="{F5705D9A-C683-D748-B058-706B1F695E72}" type="presParOf" srcId="{8181F7BE-4C46-421E-8124-39053B1FED3F}" destId="{E4424B34-F920-411B-8FA3-1A6A1B30C88C}" srcOrd="3" destOrd="0" presId="urn:microsoft.com/office/officeart/2009/3/layout/HorizontalOrganizationChart"/>
    <dgm:cxn modelId="{2AB486F9-B4A4-394C-9BE4-5CAF19A547C7}" type="presParOf" srcId="{E4424B34-F920-411B-8FA3-1A6A1B30C88C}" destId="{218E9630-EA26-4F67-BA31-32EE48677864}" srcOrd="0" destOrd="0" presId="urn:microsoft.com/office/officeart/2009/3/layout/HorizontalOrganizationChart"/>
    <dgm:cxn modelId="{1A617779-6AFA-6543-897D-BE21D4079BC3}" type="presParOf" srcId="{218E9630-EA26-4F67-BA31-32EE48677864}" destId="{8DA057A2-889C-4826-B4FF-651394376093}" srcOrd="0" destOrd="0" presId="urn:microsoft.com/office/officeart/2009/3/layout/HorizontalOrganizationChart"/>
    <dgm:cxn modelId="{57EA5580-DD6D-8A43-B4C4-160B6E813560}" type="presParOf" srcId="{218E9630-EA26-4F67-BA31-32EE48677864}" destId="{1CA5AFA8-2B52-48FF-AD29-61AD50443F57}" srcOrd="1" destOrd="0" presId="urn:microsoft.com/office/officeart/2009/3/layout/HorizontalOrganizationChart"/>
    <dgm:cxn modelId="{0A9D85C1-0501-A14E-9911-AFA08F9636CE}" type="presParOf" srcId="{E4424B34-F920-411B-8FA3-1A6A1B30C88C}" destId="{7B4CBB8D-1ED3-4166-9A42-C50B854ACD73}" srcOrd="1" destOrd="0" presId="urn:microsoft.com/office/officeart/2009/3/layout/HorizontalOrganizationChart"/>
    <dgm:cxn modelId="{670778AA-6189-E247-A96D-6A6767A4061F}" type="presParOf" srcId="{E4424B34-F920-411B-8FA3-1A6A1B30C88C}" destId="{4940F0E1-AAC9-44AB-94D8-F622467BA457}" srcOrd="2" destOrd="0" presId="urn:microsoft.com/office/officeart/2009/3/layout/HorizontalOrganizationChart"/>
    <dgm:cxn modelId="{7B82D9AC-A98A-9440-970A-5C417AF6485F}" type="presParOf" srcId="{0B54ADF5-DC9A-4FD6-AD46-D4A62ACA0CBE}" destId="{6D64936D-E7C6-42BC-9786-590DDE457EE4}" srcOrd="2" destOrd="0" presId="urn:microsoft.com/office/officeart/2009/3/layout/HorizontalOrganizationChart"/>
    <dgm:cxn modelId="{61FDA010-DB43-FC40-A58D-B637B0115BB6}" type="presParOf" srcId="{75F10567-9FFD-4D4B-80A8-3FEE389EBABB}" destId="{B6955FD6-825A-5540-84E2-26925C84CF1B}" srcOrd="6" destOrd="0" presId="urn:microsoft.com/office/officeart/2009/3/layout/HorizontalOrganizationChart"/>
    <dgm:cxn modelId="{F6EEB21E-2156-AD49-BB82-6E60A79BC97E}" type="presParOf" srcId="{75F10567-9FFD-4D4B-80A8-3FEE389EBABB}" destId="{E821036B-7C9F-7942-B9AA-721E12665206}" srcOrd="7" destOrd="0" presId="urn:microsoft.com/office/officeart/2009/3/layout/HorizontalOrganizationChart"/>
    <dgm:cxn modelId="{3E57CE0C-48FC-7043-B834-3D215EB34065}" type="presParOf" srcId="{E821036B-7C9F-7942-B9AA-721E12665206}" destId="{AD3D18F2-F47E-A340-9F30-7591F3C68699}" srcOrd="0" destOrd="0" presId="urn:microsoft.com/office/officeart/2009/3/layout/HorizontalOrganizationChart"/>
    <dgm:cxn modelId="{14E6115C-7994-C743-9C52-66318D09CB3B}" type="presParOf" srcId="{AD3D18F2-F47E-A340-9F30-7591F3C68699}" destId="{1F388219-9596-4E48-A5FC-9D71127AA434}" srcOrd="0" destOrd="0" presId="urn:microsoft.com/office/officeart/2009/3/layout/HorizontalOrganizationChart"/>
    <dgm:cxn modelId="{1F0C4194-BE7D-5B43-87A2-1D08E504EBFD}" type="presParOf" srcId="{AD3D18F2-F47E-A340-9F30-7591F3C68699}" destId="{1324CEA2-A887-D44C-942A-B79220E1D442}" srcOrd="1" destOrd="0" presId="urn:microsoft.com/office/officeart/2009/3/layout/HorizontalOrganizationChart"/>
    <dgm:cxn modelId="{ACC57179-6FEB-6642-9CFF-EF15EE03578E}" type="presParOf" srcId="{E821036B-7C9F-7942-B9AA-721E12665206}" destId="{22D26503-6F49-544D-AAEE-505E24BA169D}" srcOrd="1" destOrd="0" presId="urn:microsoft.com/office/officeart/2009/3/layout/HorizontalOrganizationChart"/>
    <dgm:cxn modelId="{9FA75F52-8B93-904C-8110-41D7964E4B5C}" type="presParOf" srcId="{E821036B-7C9F-7942-B9AA-721E12665206}" destId="{CF649E4F-FF7F-7846-8C30-19EE4FEE0554}" srcOrd="2" destOrd="0" presId="urn:microsoft.com/office/officeart/2009/3/layout/HorizontalOrganizationChart"/>
    <dgm:cxn modelId="{58B27280-279B-BB4F-BDCE-F03590081F52}" type="presParOf" srcId="{72F11592-A6DE-4AA2-AE0C-D96BCAE8B043}" destId="{072FEB53-5C8E-41DD-BB9C-2A83652528EB}" srcOrd="2" destOrd="0" presId="urn:microsoft.com/office/officeart/2009/3/layout/HorizontalOrganizationChart"/>
    <dgm:cxn modelId="{B3010C1A-8772-AA4C-9653-EDD631E59B43}" type="presParOf" srcId="{AF662F99-B11F-CB48-BCEA-0FBC7192623E}" destId="{4B0D0665-84A9-42BB-977C-D5D1F372341C}" srcOrd="6" destOrd="0" presId="urn:microsoft.com/office/officeart/2009/3/layout/HorizontalOrganizationChart"/>
    <dgm:cxn modelId="{D4E15D02-94D6-8745-9FBB-EC8824AC9CD4}" type="presParOf" srcId="{AF662F99-B11F-CB48-BCEA-0FBC7192623E}" destId="{E9DD6B05-B7D2-45C6-9A4A-B21CFA4722F8}" srcOrd="7" destOrd="0" presId="urn:microsoft.com/office/officeart/2009/3/layout/HorizontalOrganizationChart"/>
    <dgm:cxn modelId="{44A9C051-F6A1-EA4F-A98F-D5EA916D4E03}" type="presParOf" srcId="{E9DD6B05-B7D2-45C6-9A4A-B21CFA4722F8}" destId="{6BDF9E95-9647-438A-9B8D-5C0137627067}" srcOrd="0" destOrd="0" presId="urn:microsoft.com/office/officeart/2009/3/layout/HorizontalOrganizationChart"/>
    <dgm:cxn modelId="{122C5B99-BB6C-C04B-9729-6CD12D612E22}" type="presParOf" srcId="{6BDF9E95-9647-438A-9B8D-5C0137627067}" destId="{14531235-7F85-41B8-9F44-746F216751FC}" srcOrd="0" destOrd="0" presId="urn:microsoft.com/office/officeart/2009/3/layout/HorizontalOrganizationChart"/>
    <dgm:cxn modelId="{F97BFD61-5D35-384D-B606-5A484E32A3F5}" type="presParOf" srcId="{6BDF9E95-9647-438A-9B8D-5C0137627067}" destId="{38657BFA-35CE-4495-B36B-E38EC7B4F86F}" srcOrd="1" destOrd="0" presId="urn:microsoft.com/office/officeart/2009/3/layout/HorizontalOrganizationChart"/>
    <dgm:cxn modelId="{582F8A26-0362-1249-973A-A0E2D11F9A71}" type="presParOf" srcId="{E9DD6B05-B7D2-45C6-9A4A-B21CFA4722F8}" destId="{48DE3E96-14BE-4CC9-8360-0E3BC502B78E}" srcOrd="1" destOrd="0" presId="urn:microsoft.com/office/officeart/2009/3/layout/HorizontalOrganizationChart"/>
    <dgm:cxn modelId="{29E2CBF3-A64B-EF41-A817-5D94AC1DEC33}" type="presParOf" srcId="{E9DD6B05-B7D2-45C6-9A4A-B21CFA4722F8}" destId="{047F8BD4-303E-4B62-B1BD-4F0C4D895D2B}" srcOrd="2" destOrd="0" presId="urn:microsoft.com/office/officeart/2009/3/layout/HorizontalOrganizationChart"/>
    <dgm:cxn modelId="{AAAA1631-3803-644A-A8D9-045742A34FC5}" type="presParOf" srcId="{5CCCC226-6175-9A47-BA8D-B8E1250B1763}" destId="{F1F0F0C5-A07F-3447-89FC-D690B09EC7F6}" srcOrd="2" destOrd="0" presId="urn:microsoft.com/office/officeart/2009/3/layout/HorizontalOrganizationChart"/>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1- Constituer un groupe de travail</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D81EB7A7-5B1C-594B-82CA-183DFE4C4E98}">
      <dgm:prSet phldrT="[Texte]" custT="1"/>
      <dgm:spPr/>
      <dgm:t>
        <a:bodyPr/>
        <a:lstStyle/>
        <a:p>
          <a:r>
            <a:rPr lang="fr-FR" sz="1100"/>
            <a:t>2- Vérifier le juste intitulé de l'action</a:t>
          </a:r>
        </a:p>
      </dgm:t>
    </dgm:pt>
    <dgm:pt modelId="{FD8DD06F-6962-D740-A970-06907251CCC0}" type="parTrans" cxnId="{4AD0E0DF-CECB-8647-B3D8-CBB9182F7982}">
      <dgm:prSet/>
      <dgm:spPr/>
      <dgm:t>
        <a:bodyPr/>
        <a:lstStyle/>
        <a:p>
          <a:endParaRPr lang="fr-FR" sz="1100"/>
        </a:p>
      </dgm:t>
    </dgm:pt>
    <dgm:pt modelId="{C50E99C8-8C6E-344A-824A-4244DE19F8A9}" type="sibTrans" cxnId="{4AD0E0DF-CECB-8647-B3D8-CBB9182F7982}">
      <dgm:prSet custT="1"/>
      <dgm:spPr/>
      <dgm:t>
        <a:bodyPr/>
        <a:lstStyle/>
        <a:p>
          <a:endParaRPr lang="fr-FR" sz="1100"/>
        </a:p>
      </dgm:t>
    </dgm:pt>
    <dgm:pt modelId="{00C9074C-63F0-6E4A-9952-427D4B9311F9}">
      <dgm:prSet custT="1"/>
      <dgm:spPr/>
      <dgm:t>
        <a:bodyPr/>
        <a:lstStyle/>
        <a:p>
          <a:r>
            <a:rPr lang="fr-FR" sz="1100"/>
            <a:t>3- Utiliser les retours d'expérience déjà disponibles</a:t>
          </a:r>
        </a:p>
      </dgm:t>
    </dgm:pt>
    <dgm:pt modelId="{AB334614-2B01-1541-B964-DC5C1B41CC63}" type="parTrans" cxnId="{126105E9-6F2B-5846-B0BB-DBCE8B1446EF}">
      <dgm:prSet/>
      <dgm:spPr/>
      <dgm:t>
        <a:bodyPr/>
        <a:lstStyle/>
        <a:p>
          <a:endParaRPr lang="fr-FR" sz="1100"/>
        </a:p>
      </dgm:t>
    </dgm:pt>
    <dgm:pt modelId="{6F902C91-BB74-DE45-9DDD-AF7950B7A240}" type="sibTrans" cxnId="{126105E9-6F2B-5846-B0BB-DBCE8B1446EF}">
      <dgm:prSet custT="1"/>
      <dgm:spPr/>
      <dgm:t>
        <a:bodyPr/>
        <a:lstStyle/>
        <a:p>
          <a:endParaRPr lang="fr-FR" sz="1100"/>
        </a:p>
      </dgm:t>
    </dgm:pt>
    <dgm:pt modelId="{8C7862EE-C763-5144-A4C9-192747189957}">
      <dgm:prSet custT="1"/>
      <dgm:spPr/>
      <dgm:t>
        <a:bodyPr/>
        <a:lstStyle/>
        <a:p>
          <a:r>
            <a:rPr lang="fr-FR" sz="1100"/>
            <a:t>4- Garder en tête qu'il n'y a pas de solution unique</a:t>
          </a:r>
        </a:p>
      </dgm:t>
    </dgm:pt>
    <dgm:pt modelId="{FB6C3B50-59E8-0646-820E-C1F6ED55EF03}" type="parTrans" cxnId="{D664D419-B268-9F48-85C1-E6AE49CE6497}">
      <dgm:prSet/>
      <dgm:spPr/>
      <dgm:t>
        <a:bodyPr/>
        <a:lstStyle/>
        <a:p>
          <a:endParaRPr lang="fr-FR" sz="1100"/>
        </a:p>
      </dgm:t>
    </dgm:pt>
    <dgm:pt modelId="{434265C5-6D74-F04E-8538-A9D4F58FC9C7}" type="sibTrans" cxnId="{D664D419-B268-9F48-85C1-E6AE49CE6497}">
      <dgm:prSet/>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4">
        <dgm:presLayoutVars>
          <dgm:bulletEnabled val="1"/>
        </dgm:presLayoutVars>
      </dgm:prSet>
      <dgm:spPr/>
      <dgm:t>
        <a:bodyPr/>
        <a:lstStyle/>
        <a:p>
          <a:endParaRPr lang="fr-FR"/>
        </a:p>
      </dgm:t>
    </dgm:pt>
    <dgm:pt modelId="{6ECAAE18-473A-FC44-8070-D1757400C1E9}" type="pres">
      <dgm:prSet presAssocID="{321BF8AF-748C-5941-BA38-AFAF1C45ADF2}" presName="sibTrans" presStyleLbl="sibTrans2D1" presStyleIdx="0" presStyleCnt="3"/>
      <dgm:spPr/>
      <dgm:t>
        <a:bodyPr/>
        <a:lstStyle/>
        <a:p>
          <a:endParaRPr lang="fr-FR"/>
        </a:p>
      </dgm:t>
    </dgm:pt>
    <dgm:pt modelId="{4B77E189-EEE6-5C4A-8C3E-F7DB4B759C98}" type="pres">
      <dgm:prSet presAssocID="{321BF8AF-748C-5941-BA38-AFAF1C45ADF2}" presName="connectorText" presStyleLbl="sibTrans2D1" presStyleIdx="0" presStyleCnt="3"/>
      <dgm:spPr/>
      <dgm:t>
        <a:bodyPr/>
        <a:lstStyle/>
        <a:p>
          <a:endParaRPr lang="fr-FR"/>
        </a:p>
      </dgm:t>
    </dgm:pt>
    <dgm:pt modelId="{3005AA60-3F6B-0F47-86AC-4BC6E488AD30}" type="pres">
      <dgm:prSet presAssocID="{D81EB7A7-5B1C-594B-82CA-183DFE4C4E98}" presName="node" presStyleLbl="node1" presStyleIdx="1" presStyleCnt="4" custLinFactNeighborY="-36765">
        <dgm:presLayoutVars>
          <dgm:bulletEnabled val="1"/>
        </dgm:presLayoutVars>
      </dgm:prSet>
      <dgm:spPr/>
      <dgm:t>
        <a:bodyPr/>
        <a:lstStyle/>
        <a:p>
          <a:endParaRPr lang="fr-FR"/>
        </a:p>
      </dgm:t>
    </dgm:pt>
    <dgm:pt modelId="{85E5354A-D003-6A43-97DB-B1CFA5BEBCF4}" type="pres">
      <dgm:prSet presAssocID="{C50E99C8-8C6E-344A-824A-4244DE19F8A9}" presName="sibTrans" presStyleLbl="sibTrans2D1" presStyleIdx="1" presStyleCnt="3"/>
      <dgm:spPr/>
      <dgm:t>
        <a:bodyPr/>
        <a:lstStyle/>
        <a:p>
          <a:endParaRPr lang="fr-FR"/>
        </a:p>
      </dgm:t>
    </dgm:pt>
    <dgm:pt modelId="{47210B28-F531-1E40-96F4-C709D37002B7}" type="pres">
      <dgm:prSet presAssocID="{C50E99C8-8C6E-344A-824A-4244DE19F8A9}" presName="connectorText" presStyleLbl="sibTrans2D1" presStyleIdx="1" presStyleCnt="3"/>
      <dgm:spPr/>
      <dgm:t>
        <a:bodyPr/>
        <a:lstStyle/>
        <a:p>
          <a:endParaRPr lang="fr-FR"/>
        </a:p>
      </dgm:t>
    </dgm:pt>
    <dgm:pt modelId="{1D35F0F1-D85D-0344-8849-FAEE2C2ECDC4}" type="pres">
      <dgm:prSet presAssocID="{00C9074C-63F0-6E4A-9952-427D4B9311F9}" presName="node" presStyleLbl="node1" presStyleIdx="2" presStyleCnt="4">
        <dgm:presLayoutVars>
          <dgm:bulletEnabled val="1"/>
        </dgm:presLayoutVars>
      </dgm:prSet>
      <dgm:spPr/>
      <dgm:t>
        <a:bodyPr/>
        <a:lstStyle/>
        <a:p>
          <a:endParaRPr lang="fr-FR"/>
        </a:p>
      </dgm:t>
    </dgm:pt>
    <dgm:pt modelId="{6DD3CDCA-F717-DA44-8350-BFB6A4DB3DF7}" type="pres">
      <dgm:prSet presAssocID="{6F902C91-BB74-DE45-9DDD-AF7950B7A240}" presName="sibTrans" presStyleLbl="sibTrans2D1" presStyleIdx="2" presStyleCnt="3"/>
      <dgm:spPr/>
      <dgm:t>
        <a:bodyPr/>
        <a:lstStyle/>
        <a:p>
          <a:endParaRPr lang="fr-FR"/>
        </a:p>
      </dgm:t>
    </dgm:pt>
    <dgm:pt modelId="{6FCD5A20-7053-004D-9F82-0932E06A8B8B}" type="pres">
      <dgm:prSet presAssocID="{6F902C91-BB74-DE45-9DDD-AF7950B7A240}" presName="connectorText" presStyleLbl="sibTrans2D1" presStyleIdx="2" presStyleCnt="3"/>
      <dgm:spPr/>
      <dgm:t>
        <a:bodyPr/>
        <a:lstStyle/>
        <a:p>
          <a:endParaRPr lang="fr-FR"/>
        </a:p>
      </dgm:t>
    </dgm:pt>
    <dgm:pt modelId="{91030B5F-936F-B847-BDAE-A3AA34E136F1}" type="pres">
      <dgm:prSet presAssocID="{8C7862EE-C763-5144-A4C9-192747189957}" presName="node" presStyleLbl="node1" presStyleIdx="3" presStyleCnt="4">
        <dgm:presLayoutVars>
          <dgm:bulletEnabled val="1"/>
        </dgm:presLayoutVars>
      </dgm:prSet>
      <dgm:spPr/>
      <dgm:t>
        <a:bodyPr/>
        <a:lstStyle/>
        <a:p>
          <a:endParaRPr lang="fr-FR"/>
        </a:p>
      </dgm:t>
    </dgm:pt>
  </dgm:ptLst>
  <dgm:cxnLst>
    <dgm:cxn modelId="{8DB1FE1D-E5FC-FD49-9764-14EB70EB0F13}" type="presOf" srcId="{6F902C91-BB74-DE45-9DDD-AF7950B7A240}" destId="{6FCD5A20-7053-004D-9F82-0932E06A8B8B}" srcOrd="1" destOrd="0" presId="urn:microsoft.com/office/officeart/2005/8/layout/process1"/>
    <dgm:cxn modelId="{CA9867E6-1AC5-4F4D-B43F-97F481FFC809}" type="presOf" srcId="{8C7862EE-C763-5144-A4C9-192747189957}" destId="{91030B5F-936F-B847-BDAE-A3AA34E136F1}" srcOrd="0" destOrd="0" presId="urn:microsoft.com/office/officeart/2005/8/layout/process1"/>
    <dgm:cxn modelId="{C556233E-5740-EB41-8201-FDCB89071D0C}" type="presOf" srcId="{C50E99C8-8C6E-344A-824A-4244DE19F8A9}" destId="{85E5354A-D003-6A43-97DB-B1CFA5BEBCF4}" srcOrd="0" destOrd="0" presId="urn:microsoft.com/office/officeart/2005/8/layout/process1"/>
    <dgm:cxn modelId="{DAEE7079-D2A7-A34B-ACE0-645E4CFA2325}" type="presOf" srcId="{C50E99C8-8C6E-344A-824A-4244DE19F8A9}" destId="{47210B28-F531-1E40-96F4-C709D37002B7}" srcOrd="1" destOrd="0" presId="urn:microsoft.com/office/officeart/2005/8/layout/process1"/>
    <dgm:cxn modelId="{D664D419-B268-9F48-85C1-E6AE49CE6497}" srcId="{79973AF9-586B-9A48-92A6-588CE3CD6B0E}" destId="{8C7862EE-C763-5144-A4C9-192747189957}" srcOrd="3" destOrd="0" parTransId="{FB6C3B50-59E8-0646-820E-C1F6ED55EF03}" sibTransId="{434265C5-6D74-F04E-8538-A9D4F58FC9C7}"/>
    <dgm:cxn modelId="{B6C6ADCD-2ED1-1649-8E81-FA7E6B5518E4}" type="presOf" srcId="{79973AF9-586B-9A48-92A6-588CE3CD6B0E}" destId="{F12FD85E-760B-964A-B0A9-9C377A4420BB}" srcOrd="0" destOrd="0" presId="urn:microsoft.com/office/officeart/2005/8/layout/process1"/>
    <dgm:cxn modelId="{4AD0E0DF-CECB-8647-B3D8-CBB9182F7982}" srcId="{79973AF9-586B-9A48-92A6-588CE3CD6B0E}" destId="{D81EB7A7-5B1C-594B-82CA-183DFE4C4E98}" srcOrd="1" destOrd="0" parTransId="{FD8DD06F-6962-D740-A970-06907251CCC0}" sibTransId="{C50E99C8-8C6E-344A-824A-4244DE19F8A9}"/>
    <dgm:cxn modelId="{83B2B49A-BC74-484F-B2A3-7D95AAC6B904}" type="presOf" srcId="{00C9074C-63F0-6E4A-9952-427D4B9311F9}" destId="{1D35F0F1-D85D-0344-8849-FAEE2C2ECDC4}" srcOrd="0" destOrd="0" presId="urn:microsoft.com/office/officeart/2005/8/layout/process1"/>
    <dgm:cxn modelId="{74F8B468-F5BC-B84C-A307-60B1362BCDD4}" type="presOf" srcId="{BA57DDA4-75A0-7841-83DE-68082C950AFA}" destId="{CCABFC25-BE8B-8348-8457-633CDA564A82}" srcOrd="0" destOrd="0" presId="urn:microsoft.com/office/officeart/2005/8/layout/process1"/>
    <dgm:cxn modelId="{057592BE-52CC-CE44-9C4D-000920B9CAE9}" type="presOf" srcId="{321BF8AF-748C-5941-BA38-AFAF1C45ADF2}" destId="{6ECAAE18-473A-FC44-8070-D1757400C1E9}" srcOrd="0" destOrd="0" presId="urn:microsoft.com/office/officeart/2005/8/layout/process1"/>
    <dgm:cxn modelId="{126105E9-6F2B-5846-B0BB-DBCE8B1446EF}" srcId="{79973AF9-586B-9A48-92A6-588CE3CD6B0E}" destId="{00C9074C-63F0-6E4A-9952-427D4B9311F9}" srcOrd="2" destOrd="0" parTransId="{AB334614-2B01-1541-B964-DC5C1B41CC63}" sibTransId="{6F902C91-BB74-DE45-9DDD-AF7950B7A240}"/>
    <dgm:cxn modelId="{671D6C0F-51B6-4F49-AB21-4E9C7905E5BA}" type="presOf" srcId="{321BF8AF-748C-5941-BA38-AFAF1C45ADF2}" destId="{4B77E189-EEE6-5C4A-8C3E-F7DB4B759C98}" srcOrd="1" destOrd="0" presId="urn:microsoft.com/office/officeart/2005/8/layout/process1"/>
    <dgm:cxn modelId="{2B324237-7BDF-B34F-BE34-E769D0E2A18B}" type="presOf" srcId="{6F902C91-BB74-DE45-9DDD-AF7950B7A240}" destId="{6DD3CDCA-F717-DA44-8350-BFB6A4DB3DF7}"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71B5C0B0-B89E-DB43-A8D4-7C5DA1391AC5}" type="presOf" srcId="{D81EB7A7-5B1C-594B-82CA-183DFE4C4E98}" destId="{3005AA60-3F6B-0F47-86AC-4BC6E488AD30}" srcOrd="0" destOrd="0" presId="urn:microsoft.com/office/officeart/2005/8/layout/process1"/>
    <dgm:cxn modelId="{508E56EA-F5E7-FA40-B71A-D90A43C6A906}" type="presParOf" srcId="{F12FD85E-760B-964A-B0A9-9C377A4420BB}" destId="{CCABFC25-BE8B-8348-8457-633CDA564A82}" srcOrd="0" destOrd="0" presId="urn:microsoft.com/office/officeart/2005/8/layout/process1"/>
    <dgm:cxn modelId="{9CF85D2F-5A4C-DF47-AB9F-AE1B231508A4}" type="presParOf" srcId="{F12FD85E-760B-964A-B0A9-9C377A4420BB}" destId="{6ECAAE18-473A-FC44-8070-D1757400C1E9}" srcOrd="1" destOrd="0" presId="urn:microsoft.com/office/officeart/2005/8/layout/process1"/>
    <dgm:cxn modelId="{894F3E79-A355-8443-99FB-A258F2E54D83}" type="presParOf" srcId="{6ECAAE18-473A-FC44-8070-D1757400C1E9}" destId="{4B77E189-EEE6-5C4A-8C3E-F7DB4B759C98}" srcOrd="0" destOrd="0" presId="urn:microsoft.com/office/officeart/2005/8/layout/process1"/>
    <dgm:cxn modelId="{637D918D-D6E4-264F-8698-E2367A9F9241}" type="presParOf" srcId="{F12FD85E-760B-964A-B0A9-9C377A4420BB}" destId="{3005AA60-3F6B-0F47-86AC-4BC6E488AD30}" srcOrd="2" destOrd="0" presId="urn:microsoft.com/office/officeart/2005/8/layout/process1"/>
    <dgm:cxn modelId="{18290801-FC58-674E-B2E7-0BF71A2023B3}" type="presParOf" srcId="{F12FD85E-760B-964A-B0A9-9C377A4420BB}" destId="{85E5354A-D003-6A43-97DB-B1CFA5BEBCF4}" srcOrd="3" destOrd="0" presId="urn:microsoft.com/office/officeart/2005/8/layout/process1"/>
    <dgm:cxn modelId="{0464E58B-B90C-CF4F-A042-4CDEFC3450BB}" type="presParOf" srcId="{85E5354A-D003-6A43-97DB-B1CFA5BEBCF4}" destId="{47210B28-F531-1E40-96F4-C709D37002B7}" srcOrd="0" destOrd="0" presId="urn:microsoft.com/office/officeart/2005/8/layout/process1"/>
    <dgm:cxn modelId="{4CB32D0B-127E-284F-882C-1416C6FE9DF4}" type="presParOf" srcId="{F12FD85E-760B-964A-B0A9-9C377A4420BB}" destId="{1D35F0F1-D85D-0344-8849-FAEE2C2ECDC4}" srcOrd="4" destOrd="0" presId="urn:microsoft.com/office/officeart/2005/8/layout/process1"/>
    <dgm:cxn modelId="{71944416-862F-654D-AC44-D9D922A859B4}" type="presParOf" srcId="{F12FD85E-760B-964A-B0A9-9C377A4420BB}" destId="{6DD3CDCA-F717-DA44-8350-BFB6A4DB3DF7}" srcOrd="5" destOrd="0" presId="urn:microsoft.com/office/officeart/2005/8/layout/process1"/>
    <dgm:cxn modelId="{91EFB09E-9EC2-3148-A637-6C21DB89AD20}" type="presParOf" srcId="{6DD3CDCA-F717-DA44-8350-BFB6A4DB3DF7}" destId="{6FCD5A20-7053-004D-9F82-0932E06A8B8B}" srcOrd="0" destOrd="0" presId="urn:microsoft.com/office/officeart/2005/8/layout/process1"/>
    <dgm:cxn modelId="{8265F9D6-16C2-0A49-ADAA-7D82F5A32842}" type="presParOf" srcId="{F12FD85E-760B-964A-B0A9-9C377A4420BB}" destId="{91030B5F-936F-B847-BDAE-A3AA34E136F1}" srcOrd="6" destOrd="0" presId="urn:microsoft.com/office/officeart/2005/8/layout/process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1- Identifier toutes les conséquences directes de l'action</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D81EB7A7-5B1C-594B-82CA-183DFE4C4E98}">
      <dgm:prSet phldrT="[Texte]" custT="1"/>
      <dgm:spPr/>
      <dgm:t>
        <a:bodyPr/>
        <a:lstStyle/>
        <a:p>
          <a:r>
            <a:rPr lang="fr-FR" sz="1100"/>
            <a:t>2- Identifier</a:t>
          </a:r>
          <a:r>
            <a:rPr lang="fr-FR" sz="1100" baseline="0"/>
            <a:t> les conséquences de ces conséquences directes</a:t>
          </a:r>
          <a:endParaRPr lang="fr-FR" sz="1100"/>
        </a:p>
      </dgm:t>
    </dgm:pt>
    <dgm:pt modelId="{FD8DD06F-6962-D740-A970-06907251CCC0}" type="parTrans" cxnId="{4AD0E0DF-CECB-8647-B3D8-CBB9182F7982}">
      <dgm:prSet/>
      <dgm:spPr/>
      <dgm:t>
        <a:bodyPr/>
        <a:lstStyle/>
        <a:p>
          <a:endParaRPr lang="fr-FR" sz="1100"/>
        </a:p>
      </dgm:t>
    </dgm:pt>
    <dgm:pt modelId="{C50E99C8-8C6E-344A-824A-4244DE19F8A9}" type="sibTrans" cxnId="{4AD0E0DF-CECB-8647-B3D8-CBB9182F7982}">
      <dgm:prSet custT="1"/>
      <dgm:spPr/>
      <dgm:t>
        <a:bodyPr/>
        <a:lstStyle/>
        <a:p>
          <a:endParaRPr lang="fr-FR" sz="1100"/>
        </a:p>
      </dgm:t>
    </dgm:pt>
    <dgm:pt modelId="{00C9074C-63F0-6E4A-9952-427D4B9311F9}">
      <dgm:prSet custT="1"/>
      <dgm:spPr/>
      <dgm:t>
        <a:bodyPr/>
        <a:lstStyle/>
        <a:p>
          <a:r>
            <a:rPr lang="fr-FR" sz="1100"/>
            <a:t>3- Identifier</a:t>
          </a:r>
          <a:r>
            <a:rPr lang="fr-FR" sz="1100" baseline="0"/>
            <a:t> les conséquences de ces conséquences</a:t>
          </a:r>
          <a:endParaRPr lang="fr-FR" sz="1100"/>
        </a:p>
      </dgm:t>
    </dgm:pt>
    <dgm:pt modelId="{AB334614-2B01-1541-B964-DC5C1B41CC63}" type="parTrans" cxnId="{126105E9-6F2B-5846-B0BB-DBCE8B1446EF}">
      <dgm:prSet/>
      <dgm:spPr/>
      <dgm:t>
        <a:bodyPr/>
        <a:lstStyle/>
        <a:p>
          <a:endParaRPr lang="fr-FR" sz="1100"/>
        </a:p>
      </dgm:t>
    </dgm:pt>
    <dgm:pt modelId="{6F902C91-BB74-DE45-9DDD-AF7950B7A240}" type="sibTrans" cxnId="{126105E9-6F2B-5846-B0BB-DBCE8B1446EF}">
      <dgm:prSet custT="1"/>
      <dgm:spPr/>
      <dgm:t>
        <a:bodyPr/>
        <a:lstStyle/>
        <a:p>
          <a:endParaRPr lang="fr-FR" sz="1100"/>
        </a:p>
      </dgm:t>
    </dgm:pt>
    <dgm:pt modelId="{8C7862EE-C763-5144-A4C9-192747189957}">
      <dgm:prSet custT="1"/>
      <dgm:spPr/>
      <dgm:t>
        <a:bodyPr/>
        <a:lstStyle/>
        <a:p>
          <a:r>
            <a:rPr lang="fr-FR" sz="1100"/>
            <a:t>etc.</a:t>
          </a:r>
        </a:p>
      </dgm:t>
    </dgm:pt>
    <dgm:pt modelId="{FB6C3B50-59E8-0646-820E-C1F6ED55EF03}" type="parTrans" cxnId="{D664D419-B268-9F48-85C1-E6AE49CE6497}">
      <dgm:prSet/>
      <dgm:spPr/>
      <dgm:t>
        <a:bodyPr/>
        <a:lstStyle/>
        <a:p>
          <a:endParaRPr lang="fr-FR" sz="1100"/>
        </a:p>
      </dgm:t>
    </dgm:pt>
    <dgm:pt modelId="{434265C5-6D74-F04E-8538-A9D4F58FC9C7}" type="sibTrans" cxnId="{D664D419-B268-9F48-85C1-E6AE49CE6497}">
      <dgm:prSet/>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4">
        <dgm:presLayoutVars>
          <dgm:bulletEnabled val="1"/>
        </dgm:presLayoutVars>
      </dgm:prSet>
      <dgm:spPr/>
      <dgm:t>
        <a:bodyPr/>
        <a:lstStyle/>
        <a:p>
          <a:endParaRPr lang="fr-FR"/>
        </a:p>
      </dgm:t>
    </dgm:pt>
    <dgm:pt modelId="{6ECAAE18-473A-FC44-8070-D1757400C1E9}" type="pres">
      <dgm:prSet presAssocID="{321BF8AF-748C-5941-BA38-AFAF1C45ADF2}" presName="sibTrans" presStyleLbl="sibTrans2D1" presStyleIdx="0" presStyleCnt="3"/>
      <dgm:spPr/>
      <dgm:t>
        <a:bodyPr/>
        <a:lstStyle/>
        <a:p>
          <a:endParaRPr lang="fr-FR"/>
        </a:p>
      </dgm:t>
    </dgm:pt>
    <dgm:pt modelId="{4B77E189-EEE6-5C4A-8C3E-F7DB4B759C98}" type="pres">
      <dgm:prSet presAssocID="{321BF8AF-748C-5941-BA38-AFAF1C45ADF2}" presName="connectorText" presStyleLbl="sibTrans2D1" presStyleIdx="0" presStyleCnt="3"/>
      <dgm:spPr/>
      <dgm:t>
        <a:bodyPr/>
        <a:lstStyle/>
        <a:p>
          <a:endParaRPr lang="fr-FR"/>
        </a:p>
      </dgm:t>
    </dgm:pt>
    <dgm:pt modelId="{3005AA60-3F6B-0F47-86AC-4BC6E488AD30}" type="pres">
      <dgm:prSet presAssocID="{D81EB7A7-5B1C-594B-82CA-183DFE4C4E98}" presName="node" presStyleLbl="node1" presStyleIdx="1" presStyleCnt="4" custLinFactNeighborY="-36765">
        <dgm:presLayoutVars>
          <dgm:bulletEnabled val="1"/>
        </dgm:presLayoutVars>
      </dgm:prSet>
      <dgm:spPr/>
      <dgm:t>
        <a:bodyPr/>
        <a:lstStyle/>
        <a:p>
          <a:endParaRPr lang="fr-FR"/>
        </a:p>
      </dgm:t>
    </dgm:pt>
    <dgm:pt modelId="{85E5354A-D003-6A43-97DB-B1CFA5BEBCF4}" type="pres">
      <dgm:prSet presAssocID="{C50E99C8-8C6E-344A-824A-4244DE19F8A9}" presName="sibTrans" presStyleLbl="sibTrans2D1" presStyleIdx="1" presStyleCnt="3"/>
      <dgm:spPr/>
      <dgm:t>
        <a:bodyPr/>
        <a:lstStyle/>
        <a:p>
          <a:endParaRPr lang="fr-FR"/>
        </a:p>
      </dgm:t>
    </dgm:pt>
    <dgm:pt modelId="{47210B28-F531-1E40-96F4-C709D37002B7}" type="pres">
      <dgm:prSet presAssocID="{C50E99C8-8C6E-344A-824A-4244DE19F8A9}" presName="connectorText" presStyleLbl="sibTrans2D1" presStyleIdx="1" presStyleCnt="3"/>
      <dgm:spPr/>
      <dgm:t>
        <a:bodyPr/>
        <a:lstStyle/>
        <a:p>
          <a:endParaRPr lang="fr-FR"/>
        </a:p>
      </dgm:t>
    </dgm:pt>
    <dgm:pt modelId="{1D35F0F1-D85D-0344-8849-FAEE2C2ECDC4}" type="pres">
      <dgm:prSet presAssocID="{00C9074C-63F0-6E4A-9952-427D4B9311F9}" presName="node" presStyleLbl="node1" presStyleIdx="2" presStyleCnt="4">
        <dgm:presLayoutVars>
          <dgm:bulletEnabled val="1"/>
        </dgm:presLayoutVars>
      </dgm:prSet>
      <dgm:spPr/>
      <dgm:t>
        <a:bodyPr/>
        <a:lstStyle/>
        <a:p>
          <a:endParaRPr lang="fr-FR"/>
        </a:p>
      </dgm:t>
    </dgm:pt>
    <dgm:pt modelId="{6DD3CDCA-F717-DA44-8350-BFB6A4DB3DF7}" type="pres">
      <dgm:prSet presAssocID="{6F902C91-BB74-DE45-9DDD-AF7950B7A240}" presName="sibTrans" presStyleLbl="sibTrans2D1" presStyleIdx="2" presStyleCnt="3"/>
      <dgm:spPr/>
      <dgm:t>
        <a:bodyPr/>
        <a:lstStyle/>
        <a:p>
          <a:endParaRPr lang="fr-FR"/>
        </a:p>
      </dgm:t>
    </dgm:pt>
    <dgm:pt modelId="{6FCD5A20-7053-004D-9F82-0932E06A8B8B}" type="pres">
      <dgm:prSet presAssocID="{6F902C91-BB74-DE45-9DDD-AF7950B7A240}" presName="connectorText" presStyleLbl="sibTrans2D1" presStyleIdx="2" presStyleCnt="3"/>
      <dgm:spPr/>
      <dgm:t>
        <a:bodyPr/>
        <a:lstStyle/>
        <a:p>
          <a:endParaRPr lang="fr-FR"/>
        </a:p>
      </dgm:t>
    </dgm:pt>
    <dgm:pt modelId="{91030B5F-936F-B847-BDAE-A3AA34E136F1}" type="pres">
      <dgm:prSet presAssocID="{8C7862EE-C763-5144-A4C9-192747189957}" presName="node" presStyleLbl="node1" presStyleIdx="3" presStyleCnt="4">
        <dgm:presLayoutVars>
          <dgm:bulletEnabled val="1"/>
        </dgm:presLayoutVars>
      </dgm:prSet>
      <dgm:spPr/>
      <dgm:t>
        <a:bodyPr/>
        <a:lstStyle/>
        <a:p>
          <a:endParaRPr lang="fr-FR"/>
        </a:p>
      </dgm:t>
    </dgm:pt>
  </dgm:ptLst>
  <dgm:cxnLst>
    <dgm:cxn modelId="{1200BBDE-25C6-1643-A460-7F2B8D5C7408}" type="presOf" srcId="{8C7862EE-C763-5144-A4C9-192747189957}" destId="{91030B5F-936F-B847-BDAE-A3AA34E136F1}" srcOrd="0" destOrd="0" presId="urn:microsoft.com/office/officeart/2005/8/layout/process1"/>
    <dgm:cxn modelId="{0CC76976-94CE-B947-8FC9-A114E2723C15}" type="presOf" srcId="{321BF8AF-748C-5941-BA38-AFAF1C45ADF2}" destId="{4B77E189-EEE6-5C4A-8C3E-F7DB4B759C98}" srcOrd="1" destOrd="0" presId="urn:microsoft.com/office/officeart/2005/8/layout/process1"/>
    <dgm:cxn modelId="{776569CE-F7E7-FA46-8750-B875E069806F}" type="presOf" srcId="{6F902C91-BB74-DE45-9DDD-AF7950B7A240}" destId="{6FCD5A20-7053-004D-9F82-0932E06A8B8B}" srcOrd="1" destOrd="0" presId="urn:microsoft.com/office/officeart/2005/8/layout/process1"/>
    <dgm:cxn modelId="{2BF4747C-2EFB-7D4F-80EB-C96B1D6E87A2}" type="presOf" srcId="{00C9074C-63F0-6E4A-9952-427D4B9311F9}" destId="{1D35F0F1-D85D-0344-8849-FAEE2C2ECDC4}" srcOrd="0" destOrd="0" presId="urn:microsoft.com/office/officeart/2005/8/layout/process1"/>
    <dgm:cxn modelId="{C63F54DA-76C9-5D48-8774-4CF02E70D1C7}" type="presOf" srcId="{79973AF9-586B-9A48-92A6-588CE3CD6B0E}" destId="{F12FD85E-760B-964A-B0A9-9C377A4420BB}" srcOrd="0" destOrd="0" presId="urn:microsoft.com/office/officeart/2005/8/layout/process1"/>
    <dgm:cxn modelId="{D664D419-B268-9F48-85C1-E6AE49CE6497}" srcId="{79973AF9-586B-9A48-92A6-588CE3CD6B0E}" destId="{8C7862EE-C763-5144-A4C9-192747189957}" srcOrd="3" destOrd="0" parTransId="{FB6C3B50-59E8-0646-820E-C1F6ED55EF03}" sibTransId="{434265C5-6D74-F04E-8538-A9D4F58FC9C7}"/>
    <dgm:cxn modelId="{4AD0E0DF-CECB-8647-B3D8-CBB9182F7982}" srcId="{79973AF9-586B-9A48-92A6-588CE3CD6B0E}" destId="{D81EB7A7-5B1C-594B-82CA-183DFE4C4E98}" srcOrd="1" destOrd="0" parTransId="{FD8DD06F-6962-D740-A970-06907251CCC0}" sibTransId="{C50E99C8-8C6E-344A-824A-4244DE19F8A9}"/>
    <dgm:cxn modelId="{F786F338-FC94-DB47-B17E-8D0CFA59B677}" type="presOf" srcId="{C50E99C8-8C6E-344A-824A-4244DE19F8A9}" destId="{47210B28-F531-1E40-96F4-C709D37002B7}" srcOrd="1" destOrd="0" presId="urn:microsoft.com/office/officeart/2005/8/layout/process1"/>
    <dgm:cxn modelId="{A95C2AF4-D0D6-2144-AF68-811F1443E0DA}" type="presOf" srcId="{BA57DDA4-75A0-7841-83DE-68082C950AFA}" destId="{CCABFC25-BE8B-8348-8457-633CDA564A82}" srcOrd="0" destOrd="0" presId="urn:microsoft.com/office/officeart/2005/8/layout/process1"/>
    <dgm:cxn modelId="{789EF9AE-E185-7A46-BE60-9851D4D76229}" type="presOf" srcId="{321BF8AF-748C-5941-BA38-AFAF1C45ADF2}" destId="{6ECAAE18-473A-FC44-8070-D1757400C1E9}" srcOrd="0" destOrd="0" presId="urn:microsoft.com/office/officeart/2005/8/layout/process1"/>
    <dgm:cxn modelId="{126105E9-6F2B-5846-B0BB-DBCE8B1446EF}" srcId="{79973AF9-586B-9A48-92A6-588CE3CD6B0E}" destId="{00C9074C-63F0-6E4A-9952-427D4B9311F9}" srcOrd="2" destOrd="0" parTransId="{AB334614-2B01-1541-B964-DC5C1B41CC63}" sibTransId="{6F902C91-BB74-DE45-9DDD-AF7950B7A240}"/>
    <dgm:cxn modelId="{D3ED93FE-2B2C-6B4C-9324-342812E864DC}" type="presOf" srcId="{C50E99C8-8C6E-344A-824A-4244DE19F8A9}" destId="{85E5354A-D003-6A43-97DB-B1CFA5BEBCF4}" srcOrd="0" destOrd="0" presId="urn:microsoft.com/office/officeart/2005/8/layout/process1"/>
    <dgm:cxn modelId="{0B723650-DF51-1A4E-A3E4-2D711745DDE2}" type="presOf" srcId="{6F902C91-BB74-DE45-9DDD-AF7950B7A240}" destId="{6DD3CDCA-F717-DA44-8350-BFB6A4DB3DF7}" srcOrd="0" destOrd="0" presId="urn:microsoft.com/office/officeart/2005/8/layout/process1"/>
    <dgm:cxn modelId="{18415791-0017-4E4F-BCBE-30DE26E7D5F5}" type="presOf" srcId="{D81EB7A7-5B1C-594B-82CA-183DFE4C4E98}" destId="{3005AA60-3F6B-0F47-86AC-4BC6E488AD30}"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382E50EB-3A96-6E4E-B2EA-D902D169CA3C}" type="presParOf" srcId="{F12FD85E-760B-964A-B0A9-9C377A4420BB}" destId="{CCABFC25-BE8B-8348-8457-633CDA564A82}" srcOrd="0" destOrd="0" presId="urn:microsoft.com/office/officeart/2005/8/layout/process1"/>
    <dgm:cxn modelId="{170B7970-39AE-024F-B438-9B06B2FD7320}" type="presParOf" srcId="{F12FD85E-760B-964A-B0A9-9C377A4420BB}" destId="{6ECAAE18-473A-FC44-8070-D1757400C1E9}" srcOrd="1" destOrd="0" presId="urn:microsoft.com/office/officeart/2005/8/layout/process1"/>
    <dgm:cxn modelId="{96DA1410-D586-7D4C-B5D6-C0616DB4B36C}" type="presParOf" srcId="{6ECAAE18-473A-FC44-8070-D1757400C1E9}" destId="{4B77E189-EEE6-5C4A-8C3E-F7DB4B759C98}" srcOrd="0" destOrd="0" presId="urn:microsoft.com/office/officeart/2005/8/layout/process1"/>
    <dgm:cxn modelId="{BE6A1F36-038F-0349-8FFD-C0A22DA408CC}" type="presParOf" srcId="{F12FD85E-760B-964A-B0A9-9C377A4420BB}" destId="{3005AA60-3F6B-0F47-86AC-4BC6E488AD30}" srcOrd="2" destOrd="0" presId="urn:microsoft.com/office/officeart/2005/8/layout/process1"/>
    <dgm:cxn modelId="{3028FF04-283E-C54E-BDB9-8B966DF7E1CB}" type="presParOf" srcId="{F12FD85E-760B-964A-B0A9-9C377A4420BB}" destId="{85E5354A-D003-6A43-97DB-B1CFA5BEBCF4}" srcOrd="3" destOrd="0" presId="urn:microsoft.com/office/officeart/2005/8/layout/process1"/>
    <dgm:cxn modelId="{C46E258E-B3BF-A54C-82CC-7BDC2FA17EB5}" type="presParOf" srcId="{85E5354A-D003-6A43-97DB-B1CFA5BEBCF4}" destId="{47210B28-F531-1E40-96F4-C709D37002B7}" srcOrd="0" destOrd="0" presId="urn:microsoft.com/office/officeart/2005/8/layout/process1"/>
    <dgm:cxn modelId="{84978DD3-FD3D-A94B-9679-5A44DF926253}" type="presParOf" srcId="{F12FD85E-760B-964A-B0A9-9C377A4420BB}" destId="{1D35F0F1-D85D-0344-8849-FAEE2C2ECDC4}" srcOrd="4" destOrd="0" presId="urn:microsoft.com/office/officeart/2005/8/layout/process1"/>
    <dgm:cxn modelId="{8888B955-09E6-3548-920E-E0AAE7C8EA7F}" type="presParOf" srcId="{F12FD85E-760B-964A-B0A9-9C377A4420BB}" destId="{6DD3CDCA-F717-DA44-8350-BFB6A4DB3DF7}" srcOrd="5" destOrd="0" presId="urn:microsoft.com/office/officeart/2005/8/layout/process1"/>
    <dgm:cxn modelId="{3C8EEE11-431A-CE43-8C53-E2B75244A536}" type="presParOf" srcId="{6DD3CDCA-F717-DA44-8350-BFB6A4DB3DF7}" destId="{6FCD5A20-7053-004D-9F82-0932E06A8B8B}" srcOrd="0" destOrd="0" presId="urn:microsoft.com/office/officeart/2005/8/layout/process1"/>
    <dgm:cxn modelId="{C8845031-D272-294D-B5B2-8520B9256271}" type="presParOf" srcId="{F12FD85E-760B-964A-B0A9-9C377A4420BB}" destId="{91030B5F-936F-B847-BDAE-A3AA34E136F1}" srcOrd="6" destOrd="0" presId="urn:microsoft.com/office/officeart/2005/8/layout/process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Pour chaque conséquence identifiée, l’arbre indique (via un jeu de </a:t>
          </a:r>
          <a:br>
            <a:rPr lang="fr-FR" sz="1100"/>
          </a:br>
          <a:r>
            <a:rPr lang="fr-FR" sz="1100"/>
            <a:t>couleurs différentes) si cette conséquence présente ou non un impact .</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83A719EA-9ADA-EB43-9EE2-4A35190FF082}" type="presOf" srcId="{79973AF9-586B-9A48-92A6-588CE3CD6B0E}" destId="{F12FD85E-760B-964A-B0A9-9C377A4420BB}" srcOrd="0" destOrd="0" presId="urn:microsoft.com/office/officeart/2005/8/layout/process1"/>
    <dgm:cxn modelId="{BBBF15C5-4010-2746-A122-9A948A3BF093}" type="presOf" srcId="{BA57DDA4-75A0-7841-83DE-68082C950AFA}" destId="{CCABFC25-BE8B-8348-8457-633CDA564A82}"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574CDBF2-FDA5-9A48-84F6-67DBEA84F3E6}"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Pour chaque conséquence identifiée, l’utilisateur indique </a:t>
          </a:r>
          <a:br>
            <a:rPr lang="fr-FR" sz="1100"/>
          </a:br>
          <a:r>
            <a:rPr lang="fr-FR" sz="1100"/>
            <a:t>quelle est l’origine des émissions concernées afin d’identifier les </a:t>
          </a:r>
          <a:br>
            <a:rPr lang="fr-FR" sz="1100"/>
          </a:br>
          <a:r>
            <a:rPr lang="fr-FR" sz="1100"/>
            <a:t>éventuelles interférences entre conséquences. </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B7C5609B-EBB3-224D-BF7C-051A723F3C3C}" type="presOf" srcId="{79973AF9-586B-9A48-92A6-588CE3CD6B0E}" destId="{F12FD85E-760B-964A-B0A9-9C377A4420BB}"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E57F88AE-C92C-F642-9CE5-CCE2D6E1C3B6}" type="presOf" srcId="{BA57DDA4-75A0-7841-83DE-68082C950AFA}" destId="{CCABFC25-BE8B-8348-8457-633CDA564A82}" srcOrd="0" destOrd="0" presId="urn:microsoft.com/office/officeart/2005/8/layout/process1"/>
    <dgm:cxn modelId="{C313C73F-A45B-5241-9C0A-B9F4BC05CFBD}"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Une conséquence n’est pas la description d’une conséquence antérieure mais bien une conséquence de cette conséquence. </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58EEB7A7-918A-6E48-B169-95C677905A86}" type="presOf" srcId="{79973AF9-586B-9A48-92A6-588CE3CD6B0E}" destId="{F12FD85E-760B-964A-B0A9-9C377A4420BB}" srcOrd="0" destOrd="0" presId="urn:microsoft.com/office/officeart/2005/8/layout/process1"/>
    <dgm:cxn modelId="{8E9CF6C3-13CF-0841-9561-B4213FC9890F}" type="presOf" srcId="{BA57DDA4-75A0-7841-83DE-68082C950AFA}" destId="{CCABFC25-BE8B-8348-8457-633CDA564A82}" srcOrd="0" destOrd="0" presId="urn:microsoft.com/office/officeart/2005/8/layout/process1"/>
    <dgm:cxn modelId="{73EF4940-8DB7-5F40-ACEE-971723D8D821}" srcId="{79973AF9-586B-9A48-92A6-588CE3CD6B0E}" destId="{BA57DDA4-75A0-7841-83DE-68082C950AFA}" srcOrd="0" destOrd="0" parTransId="{53C35935-8AAD-6744-B86C-9F75F432E284}" sibTransId="{321BF8AF-748C-5941-BA38-AFAF1C45ADF2}"/>
    <dgm:cxn modelId="{5FF7AD8A-6BFB-1E44-8F93-050F4D59CA59}"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a:t>Il est possible d’agréger certaines conséquences en une </a:t>
          </a:r>
          <a:br>
            <a:rPr lang="fr-FR" sz="1100"/>
          </a:br>
          <a:r>
            <a:rPr lang="fr-FR" sz="1100"/>
            <a:t>conséquence unique pour améliorer la lisibilité de l’arbre.</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73EF4940-8DB7-5F40-ACEE-971723D8D821}" srcId="{79973AF9-586B-9A48-92A6-588CE3CD6B0E}" destId="{BA57DDA4-75A0-7841-83DE-68082C950AFA}" srcOrd="0" destOrd="0" parTransId="{53C35935-8AAD-6744-B86C-9F75F432E284}" sibTransId="{321BF8AF-748C-5941-BA38-AFAF1C45ADF2}"/>
    <dgm:cxn modelId="{0F501AA6-0BAD-1E40-86DF-C4A5101C4B97}" type="presOf" srcId="{79973AF9-586B-9A48-92A6-588CE3CD6B0E}" destId="{F12FD85E-760B-964A-B0A9-9C377A4420BB}" srcOrd="0" destOrd="0" presId="urn:microsoft.com/office/officeart/2005/8/layout/process1"/>
    <dgm:cxn modelId="{54A5423E-D298-DD41-A8B6-BCE0CF57AF88}" type="presOf" srcId="{BA57DDA4-75A0-7841-83DE-68082C950AFA}" destId="{CCABFC25-BE8B-8348-8457-633CDA564A82}" srcOrd="0" destOrd="0" presId="urn:microsoft.com/office/officeart/2005/8/layout/process1"/>
    <dgm:cxn modelId="{1DB29FC3-DD0D-8B43-9B72-EBEE25403218}"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79973AF9-586B-9A48-92A6-588CE3CD6B0E}" type="doc">
      <dgm:prSet loTypeId="urn:microsoft.com/office/officeart/2005/8/layout/process1" loCatId="" qsTypeId="urn:microsoft.com/office/officeart/2005/8/quickstyle/simple1" qsCatId="simple" csTypeId="urn:microsoft.com/office/officeart/2005/8/colors/accent1_2" csCatId="accent1" phldr="1"/>
      <dgm:spPr/>
    </dgm:pt>
    <dgm:pt modelId="{BA57DDA4-75A0-7841-83DE-68082C950AFA}">
      <dgm:prSet phldrT="[Texte]" custT="1"/>
      <dgm:spPr/>
      <dgm:t>
        <a:bodyPr/>
        <a:lstStyle/>
        <a:p>
          <a:r>
            <a:rPr lang="fr-FR" sz="1100" b="0" i="0" u="none" strike="noStrike">
              <a:solidFill>
                <a:schemeClr val="lt1"/>
              </a:solidFill>
              <a:effectLst/>
              <a:latin typeface="+mn-lt"/>
              <a:ea typeface="+mn-ea"/>
              <a:cs typeface="+mn-cs"/>
            </a:rPr>
            <a:t>Utiliser d’emblée la structure d’arbre comme support de réflexion  </a:t>
          </a:r>
          <a:r>
            <a:rPr lang="fr-FR" sz="1100"/>
            <a:t> </a:t>
          </a:r>
        </a:p>
      </dgm:t>
    </dgm:pt>
    <dgm:pt modelId="{53C35935-8AAD-6744-B86C-9F75F432E284}" type="parTrans" cxnId="{73EF4940-8DB7-5F40-ACEE-971723D8D821}">
      <dgm:prSet/>
      <dgm:spPr/>
      <dgm:t>
        <a:bodyPr/>
        <a:lstStyle/>
        <a:p>
          <a:endParaRPr lang="fr-FR" sz="1100"/>
        </a:p>
      </dgm:t>
    </dgm:pt>
    <dgm:pt modelId="{321BF8AF-748C-5941-BA38-AFAF1C45ADF2}" type="sibTrans" cxnId="{73EF4940-8DB7-5F40-ACEE-971723D8D821}">
      <dgm:prSet custT="1"/>
      <dgm:spPr/>
      <dgm:t>
        <a:bodyPr/>
        <a:lstStyle/>
        <a:p>
          <a:endParaRPr lang="fr-FR" sz="1100"/>
        </a:p>
      </dgm:t>
    </dgm:pt>
    <dgm:pt modelId="{F12FD85E-760B-964A-B0A9-9C377A4420BB}" type="pres">
      <dgm:prSet presAssocID="{79973AF9-586B-9A48-92A6-588CE3CD6B0E}" presName="Name0" presStyleCnt="0">
        <dgm:presLayoutVars>
          <dgm:dir/>
          <dgm:resizeHandles val="exact"/>
        </dgm:presLayoutVars>
      </dgm:prSet>
      <dgm:spPr/>
    </dgm:pt>
    <dgm:pt modelId="{CCABFC25-BE8B-8348-8457-633CDA564A82}" type="pres">
      <dgm:prSet presAssocID="{BA57DDA4-75A0-7841-83DE-68082C950AFA}" presName="node" presStyleLbl="node1" presStyleIdx="0" presStyleCnt="1">
        <dgm:presLayoutVars>
          <dgm:bulletEnabled val="1"/>
        </dgm:presLayoutVars>
      </dgm:prSet>
      <dgm:spPr/>
      <dgm:t>
        <a:bodyPr/>
        <a:lstStyle/>
        <a:p>
          <a:endParaRPr lang="fr-FR"/>
        </a:p>
      </dgm:t>
    </dgm:pt>
  </dgm:ptLst>
  <dgm:cxnLst>
    <dgm:cxn modelId="{73EF4940-8DB7-5F40-ACEE-971723D8D821}" srcId="{79973AF9-586B-9A48-92A6-588CE3CD6B0E}" destId="{BA57DDA4-75A0-7841-83DE-68082C950AFA}" srcOrd="0" destOrd="0" parTransId="{53C35935-8AAD-6744-B86C-9F75F432E284}" sibTransId="{321BF8AF-748C-5941-BA38-AFAF1C45ADF2}"/>
    <dgm:cxn modelId="{310D4494-7F6C-7444-A871-D992E4DC6090}" type="presOf" srcId="{BA57DDA4-75A0-7841-83DE-68082C950AFA}" destId="{CCABFC25-BE8B-8348-8457-633CDA564A82}" srcOrd="0" destOrd="0" presId="urn:microsoft.com/office/officeart/2005/8/layout/process1"/>
    <dgm:cxn modelId="{3BC7547B-36D2-0E48-9818-317C37D2313B}" type="presOf" srcId="{79973AF9-586B-9A48-92A6-588CE3CD6B0E}" destId="{F12FD85E-760B-964A-B0A9-9C377A4420BB}" srcOrd="0" destOrd="0" presId="urn:microsoft.com/office/officeart/2005/8/layout/process1"/>
    <dgm:cxn modelId="{562704E5-EFDE-5A45-A3FA-DC9ED303EE8D}" type="presParOf" srcId="{F12FD85E-760B-964A-B0A9-9C377A4420BB}" destId="{CCABFC25-BE8B-8348-8457-633CDA564A82}" srcOrd="0" destOrd="0" presId="urn:microsoft.com/office/officeart/2005/8/layout/process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3C05F12-B579-4151-A51A-58EE79392D88}">
      <dsp:nvSpPr>
        <dsp:cNvPr id="0" name=""/>
        <dsp:cNvSpPr/>
      </dsp:nvSpPr>
      <dsp:spPr>
        <a:xfrm>
          <a:off x="6651392" y="5092211"/>
          <a:ext cx="220349" cy="343245"/>
        </a:xfrm>
        <a:custGeom>
          <a:avLst/>
          <a:gdLst/>
          <a:ahLst/>
          <a:cxnLst/>
          <a:rect l="0" t="0" r="0" b="0"/>
          <a:pathLst>
            <a:path>
              <a:moveTo>
                <a:pt x="0" y="0"/>
              </a:moveTo>
              <a:lnTo>
                <a:pt x="125063" y="0"/>
              </a:lnTo>
              <a:lnTo>
                <a:pt x="125063" y="343245"/>
              </a:lnTo>
              <a:lnTo>
                <a:pt x="220349" y="343245"/>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7BF03935-32E5-408D-9798-BE0CAA8B43FC}">
      <dsp:nvSpPr>
        <dsp:cNvPr id="0" name=""/>
        <dsp:cNvSpPr/>
      </dsp:nvSpPr>
      <dsp:spPr>
        <a:xfrm>
          <a:off x="6651392" y="4838054"/>
          <a:ext cx="220349" cy="254156"/>
        </a:xfrm>
        <a:custGeom>
          <a:avLst/>
          <a:gdLst/>
          <a:ahLst/>
          <a:cxnLst/>
          <a:rect l="0" t="0" r="0" b="0"/>
          <a:pathLst>
            <a:path>
              <a:moveTo>
                <a:pt x="0" y="254156"/>
              </a:moveTo>
              <a:lnTo>
                <a:pt x="125063" y="254156"/>
              </a:lnTo>
              <a:lnTo>
                <a:pt x="125063" y="0"/>
              </a:lnTo>
              <a:lnTo>
                <a:pt x="220349" y="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93A72D33-8E09-4A8F-8B6B-AFDAAB847DF8}">
      <dsp:nvSpPr>
        <dsp:cNvPr id="0" name=""/>
        <dsp:cNvSpPr/>
      </dsp:nvSpPr>
      <dsp:spPr>
        <a:xfrm>
          <a:off x="3101343" y="4346408"/>
          <a:ext cx="197728" cy="745802"/>
        </a:xfrm>
        <a:custGeom>
          <a:avLst/>
          <a:gdLst/>
          <a:ahLst/>
          <a:cxnLst/>
          <a:rect l="0" t="0" r="0" b="0"/>
          <a:pathLst>
            <a:path>
              <a:moveTo>
                <a:pt x="0" y="0"/>
              </a:moveTo>
              <a:lnTo>
                <a:pt x="102442" y="0"/>
              </a:lnTo>
              <a:lnTo>
                <a:pt x="102442" y="745802"/>
              </a:lnTo>
              <a:lnTo>
                <a:pt x="197728" y="745802"/>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A7A814A1-3E16-4D6D-AB5D-299415824E45}">
      <dsp:nvSpPr>
        <dsp:cNvPr id="0" name=""/>
        <dsp:cNvSpPr/>
      </dsp:nvSpPr>
      <dsp:spPr>
        <a:xfrm>
          <a:off x="6644236" y="3624443"/>
          <a:ext cx="227505" cy="603657"/>
        </a:xfrm>
        <a:custGeom>
          <a:avLst/>
          <a:gdLst/>
          <a:ahLst/>
          <a:cxnLst/>
          <a:rect l="0" t="0" r="0" b="0"/>
          <a:pathLst>
            <a:path>
              <a:moveTo>
                <a:pt x="0" y="0"/>
              </a:moveTo>
              <a:lnTo>
                <a:pt x="132219" y="0"/>
              </a:lnTo>
              <a:lnTo>
                <a:pt x="132219" y="603657"/>
              </a:lnTo>
              <a:lnTo>
                <a:pt x="227505" y="603657"/>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591FE7E0-49F0-4C64-8A6D-D98A77055CB6}">
      <dsp:nvSpPr>
        <dsp:cNvPr id="0" name=""/>
        <dsp:cNvSpPr/>
      </dsp:nvSpPr>
      <dsp:spPr>
        <a:xfrm>
          <a:off x="6644236" y="3578623"/>
          <a:ext cx="227505" cy="91440"/>
        </a:xfrm>
        <a:custGeom>
          <a:avLst/>
          <a:gdLst/>
          <a:ahLst/>
          <a:cxnLst/>
          <a:rect l="0" t="0" r="0" b="0"/>
          <a:pathLst>
            <a:path>
              <a:moveTo>
                <a:pt x="0" y="45820"/>
              </a:moveTo>
              <a:lnTo>
                <a:pt x="132219" y="45820"/>
              </a:lnTo>
              <a:lnTo>
                <a:pt x="132219" y="45720"/>
              </a:lnTo>
              <a:lnTo>
                <a:pt x="227505" y="4572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1A9F834F-C9E7-4BBA-8545-F04F07759B86}">
      <dsp:nvSpPr>
        <dsp:cNvPr id="0" name=""/>
        <dsp:cNvSpPr/>
      </dsp:nvSpPr>
      <dsp:spPr>
        <a:xfrm>
          <a:off x="6644236" y="2980387"/>
          <a:ext cx="227505" cy="644055"/>
        </a:xfrm>
        <a:custGeom>
          <a:avLst/>
          <a:gdLst/>
          <a:ahLst/>
          <a:cxnLst/>
          <a:rect l="0" t="0" r="0" b="0"/>
          <a:pathLst>
            <a:path>
              <a:moveTo>
                <a:pt x="0" y="644055"/>
              </a:moveTo>
              <a:lnTo>
                <a:pt x="132219" y="644055"/>
              </a:lnTo>
              <a:lnTo>
                <a:pt x="132219" y="0"/>
              </a:lnTo>
              <a:lnTo>
                <a:pt x="227505" y="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24F4AF3E-1681-4CAA-9674-B903A303CE69}">
      <dsp:nvSpPr>
        <dsp:cNvPr id="0" name=""/>
        <dsp:cNvSpPr/>
      </dsp:nvSpPr>
      <dsp:spPr>
        <a:xfrm>
          <a:off x="3101343" y="3624443"/>
          <a:ext cx="190572" cy="721965"/>
        </a:xfrm>
        <a:custGeom>
          <a:avLst/>
          <a:gdLst/>
          <a:ahLst/>
          <a:cxnLst/>
          <a:rect l="0" t="0" r="0" b="0"/>
          <a:pathLst>
            <a:path>
              <a:moveTo>
                <a:pt x="0" y="721965"/>
              </a:moveTo>
              <a:lnTo>
                <a:pt x="95286" y="721965"/>
              </a:lnTo>
              <a:lnTo>
                <a:pt x="95286" y="0"/>
              </a:lnTo>
              <a:lnTo>
                <a:pt x="190572" y="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4CBA4055-86C7-4F4F-82F9-9E32C046F5F9}">
      <dsp:nvSpPr>
        <dsp:cNvPr id="0" name=""/>
        <dsp:cNvSpPr/>
      </dsp:nvSpPr>
      <dsp:spPr>
        <a:xfrm>
          <a:off x="987133" y="2925239"/>
          <a:ext cx="122290" cy="1421169"/>
        </a:xfrm>
        <a:custGeom>
          <a:avLst/>
          <a:gdLst/>
          <a:ahLst/>
          <a:cxnLst/>
          <a:rect l="0" t="0" r="0" b="0"/>
          <a:pathLst>
            <a:path>
              <a:moveTo>
                <a:pt x="0" y="0"/>
              </a:moveTo>
              <a:lnTo>
                <a:pt x="27004" y="0"/>
              </a:lnTo>
              <a:lnTo>
                <a:pt x="27004" y="1421169"/>
              </a:lnTo>
              <a:lnTo>
                <a:pt x="122290" y="1421169"/>
              </a:lnTo>
            </a:path>
          </a:pathLst>
        </a:custGeom>
        <a:noFill/>
        <a:ln w="6350" cap="flat" cmpd="sng" algn="ctr">
          <a:solidFill>
            <a:schemeClr val="accent1">
              <a:shade val="6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9FAF1C52-4217-486B-99A6-D9D9A14DF1D1}">
      <dsp:nvSpPr>
        <dsp:cNvPr id="0" name=""/>
        <dsp:cNvSpPr/>
      </dsp:nvSpPr>
      <dsp:spPr>
        <a:xfrm>
          <a:off x="6496418" y="2293616"/>
          <a:ext cx="368678" cy="91440"/>
        </a:xfrm>
        <a:custGeom>
          <a:avLst/>
          <a:gdLst/>
          <a:ahLst/>
          <a:cxnLst/>
          <a:rect l="0" t="0" r="0" b="0"/>
          <a:pathLst>
            <a:path>
              <a:moveTo>
                <a:pt x="0" y="48265"/>
              </a:moveTo>
              <a:lnTo>
                <a:pt x="273392" y="48265"/>
              </a:lnTo>
              <a:lnTo>
                <a:pt x="273392" y="45720"/>
              </a:lnTo>
              <a:lnTo>
                <a:pt x="368678" y="4572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8814318F-B6EA-490A-B5C9-8DB9B0212EE5}">
      <dsp:nvSpPr>
        <dsp:cNvPr id="0" name=""/>
        <dsp:cNvSpPr/>
      </dsp:nvSpPr>
      <dsp:spPr>
        <a:xfrm>
          <a:off x="3101343" y="1428804"/>
          <a:ext cx="193888" cy="913077"/>
        </a:xfrm>
        <a:custGeom>
          <a:avLst/>
          <a:gdLst/>
          <a:ahLst/>
          <a:cxnLst/>
          <a:rect l="0" t="0" r="0" b="0"/>
          <a:pathLst>
            <a:path>
              <a:moveTo>
                <a:pt x="0" y="0"/>
              </a:moveTo>
              <a:lnTo>
                <a:pt x="98602" y="0"/>
              </a:lnTo>
              <a:lnTo>
                <a:pt x="98602" y="913077"/>
              </a:lnTo>
              <a:lnTo>
                <a:pt x="193888" y="913077"/>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AA831424-336B-4FE3-97D0-8E2571EADE68}">
      <dsp:nvSpPr>
        <dsp:cNvPr id="0" name=""/>
        <dsp:cNvSpPr/>
      </dsp:nvSpPr>
      <dsp:spPr>
        <a:xfrm>
          <a:off x="3101343" y="1428804"/>
          <a:ext cx="190572" cy="276537"/>
        </a:xfrm>
        <a:custGeom>
          <a:avLst/>
          <a:gdLst/>
          <a:ahLst/>
          <a:cxnLst/>
          <a:rect l="0" t="0" r="0" b="0"/>
          <a:pathLst>
            <a:path>
              <a:moveTo>
                <a:pt x="0" y="0"/>
              </a:moveTo>
              <a:lnTo>
                <a:pt x="95286" y="0"/>
              </a:lnTo>
              <a:lnTo>
                <a:pt x="95286" y="276537"/>
              </a:lnTo>
              <a:lnTo>
                <a:pt x="190572" y="276537"/>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A92A6044-AADB-416D-AEFC-D3C263E5C8BC}">
      <dsp:nvSpPr>
        <dsp:cNvPr id="0" name=""/>
        <dsp:cNvSpPr/>
      </dsp:nvSpPr>
      <dsp:spPr>
        <a:xfrm>
          <a:off x="3101343" y="1153848"/>
          <a:ext cx="193345" cy="274956"/>
        </a:xfrm>
        <a:custGeom>
          <a:avLst/>
          <a:gdLst/>
          <a:ahLst/>
          <a:cxnLst/>
          <a:rect l="0" t="0" r="0" b="0"/>
          <a:pathLst>
            <a:path>
              <a:moveTo>
                <a:pt x="0" y="274956"/>
              </a:moveTo>
              <a:lnTo>
                <a:pt x="98059" y="274956"/>
              </a:lnTo>
              <a:lnTo>
                <a:pt x="98059" y="0"/>
              </a:lnTo>
              <a:lnTo>
                <a:pt x="193345" y="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4823C804-C528-468D-A3AC-EBF05006D2D5}">
      <dsp:nvSpPr>
        <dsp:cNvPr id="0" name=""/>
        <dsp:cNvSpPr/>
      </dsp:nvSpPr>
      <dsp:spPr>
        <a:xfrm>
          <a:off x="3101343" y="616920"/>
          <a:ext cx="190715" cy="811883"/>
        </a:xfrm>
        <a:custGeom>
          <a:avLst/>
          <a:gdLst/>
          <a:ahLst/>
          <a:cxnLst/>
          <a:rect l="0" t="0" r="0" b="0"/>
          <a:pathLst>
            <a:path>
              <a:moveTo>
                <a:pt x="0" y="811883"/>
              </a:moveTo>
              <a:lnTo>
                <a:pt x="95429" y="811883"/>
              </a:lnTo>
              <a:lnTo>
                <a:pt x="95429" y="0"/>
              </a:lnTo>
              <a:lnTo>
                <a:pt x="190715" y="0"/>
              </a:lnTo>
            </a:path>
          </a:pathLst>
        </a:custGeom>
        <a:noFill/>
        <a:ln w="6350" cap="flat" cmpd="sng" algn="ctr">
          <a:solidFill>
            <a:schemeClr val="accent1">
              <a:shade val="8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06C99246-F5C8-4C74-8296-104DBD62587F}">
      <dsp:nvSpPr>
        <dsp:cNvPr id="0" name=""/>
        <dsp:cNvSpPr/>
      </dsp:nvSpPr>
      <dsp:spPr>
        <a:xfrm>
          <a:off x="987133" y="1428804"/>
          <a:ext cx="122290" cy="1496434"/>
        </a:xfrm>
        <a:custGeom>
          <a:avLst/>
          <a:gdLst/>
          <a:ahLst/>
          <a:cxnLst/>
          <a:rect l="0" t="0" r="0" b="0"/>
          <a:pathLst>
            <a:path>
              <a:moveTo>
                <a:pt x="0" y="1496434"/>
              </a:moveTo>
              <a:lnTo>
                <a:pt x="27004" y="1496434"/>
              </a:lnTo>
              <a:lnTo>
                <a:pt x="27004" y="0"/>
              </a:lnTo>
              <a:lnTo>
                <a:pt x="122290" y="0"/>
              </a:lnTo>
            </a:path>
          </a:pathLst>
        </a:custGeom>
        <a:noFill/>
        <a:ln w="6350" cap="flat" cmpd="sng" algn="ctr">
          <a:solidFill>
            <a:schemeClr val="accent1">
              <a:shade val="60000"/>
              <a:hueOff val="0"/>
              <a:satOff val="0"/>
              <a:lumOff val="0"/>
              <a:alphaOff val="0"/>
            </a:schemeClr>
          </a:solidFill>
          <a:prstDash val="solid"/>
          <a:miter lim="800000"/>
        </a:ln>
        <a:effectLst/>
      </dsp:spPr>
      <dsp:style>
        <a:lnRef idx="1">
          <a:scrgbClr r="0" g="0" b="0"/>
        </a:lnRef>
        <a:fillRef idx="0">
          <a:scrgbClr r="0" g="0" b="0"/>
        </a:fillRef>
        <a:effectRef idx="0">
          <a:scrgbClr r="0" g="0" b="0"/>
        </a:effectRef>
        <a:fontRef idx="minor"/>
      </dsp:style>
    </dsp:sp>
    <dsp:sp modelId="{3D78A0E4-C3B0-4E42-A20D-FCAFE5034373}">
      <dsp:nvSpPr>
        <dsp:cNvPr id="0" name=""/>
        <dsp:cNvSpPr/>
      </dsp:nvSpPr>
      <dsp:spPr>
        <a:xfrm>
          <a:off x="34271" y="2487708"/>
          <a:ext cx="952861" cy="875062"/>
        </a:xfrm>
        <a:prstGeom prst="rect">
          <a:avLst/>
        </a:prstGeom>
        <a:solidFill>
          <a:srgbClr val="008000"/>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fr-FR" sz="1200" kern="1200"/>
            <a:t>Mise en place d'emballages navettes</a:t>
          </a:r>
        </a:p>
      </dsp:txBody>
      <dsp:txXfrm>
        <a:off x="34271" y="2487708"/>
        <a:ext cx="952861" cy="875062"/>
      </dsp:txXfrm>
    </dsp:sp>
    <dsp:sp modelId="{65A52E4F-A296-4E11-8BCF-0C86CBE55D64}">
      <dsp:nvSpPr>
        <dsp:cNvPr id="0" name=""/>
        <dsp:cNvSpPr/>
      </dsp:nvSpPr>
      <dsp:spPr>
        <a:xfrm>
          <a:off x="1109423" y="1027470"/>
          <a:ext cx="1991919" cy="802668"/>
        </a:xfrm>
        <a:prstGeom prst="rect">
          <a:avLst/>
        </a:prstGeom>
        <a:solidFill>
          <a:schemeClr val="bg1">
            <a:lumMod val="85000"/>
          </a:schemeClr>
        </a:solidFill>
        <a:ln w="28575" cmpd="sng">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1. Réduction de la quantité d'emballages jetables utilisés</a:t>
          </a:r>
        </a:p>
        <a:p>
          <a:pPr lvl="0" algn="ctr" defTabSz="577850">
            <a:lnSpc>
              <a:spcPct val="90000"/>
            </a:lnSpc>
            <a:spcBef>
              <a:spcPct val="0"/>
            </a:spcBef>
            <a:spcAft>
              <a:spcPct val="35000"/>
            </a:spcAft>
          </a:pPr>
          <a:r>
            <a:rPr lang="fr-FR" sz="1300" b="1" i="0" kern="1200">
              <a:solidFill>
                <a:srgbClr val="FF0000"/>
              </a:solidFill>
            </a:rPr>
            <a:t>(F1)</a:t>
          </a:r>
        </a:p>
      </dsp:txBody>
      <dsp:txXfrm>
        <a:off x="1109423" y="1027470"/>
        <a:ext cx="1991919" cy="802668"/>
      </dsp:txXfrm>
    </dsp:sp>
    <dsp:sp modelId="{BA45FFDD-5239-4FBA-8936-936ADA0F562A}">
      <dsp:nvSpPr>
        <dsp:cNvPr id="0" name=""/>
        <dsp:cNvSpPr/>
      </dsp:nvSpPr>
      <dsp:spPr>
        <a:xfrm>
          <a:off x="3292058" y="395905"/>
          <a:ext cx="3352320" cy="442031"/>
        </a:xfrm>
        <a:prstGeom prst="rect">
          <a:avLst/>
        </a:prstGeom>
        <a:solidFill>
          <a:schemeClr val="accent6">
            <a:lumMod val="40000"/>
            <a:lumOff val="60000"/>
          </a:schemeClr>
        </a:solidFill>
        <a:ln w="28575" cmpd="sng">
          <a:solidFill>
            <a:srgbClr val="FF0000"/>
          </a:solidFill>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1a. Réduction de la consommation matière et fabrication des emballages jetables </a:t>
          </a:r>
        </a:p>
      </dsp:txBody>
      <dsp:txXfrm>
        <a:off x="3292058" y="395905"/>
        <a:ext cx="3352320" cy="442031"/>
      </dsp:txXfrm>
    </dsp:sp>
    <dsp:sp modelId="{D5115616-2A12-40E7-8A41-93CCF63013EF}">
      <dsp:nvSpPr>
        <dsp:cNvPr id="0" name=""/>
        <dsp:cNvSpPr/>
      </dsp:nvSpPr>
      <dsp:spPr>
        <a:xfrm>
          <a:off x="3294688" y="932832"/>
          <a:ext cx="3352320" cy="442031"/>
        </a:xfrm>
        <a:prstGeom prst="rect">
          <a:avLst/>
        </a:prstGeom>
        <a:solidFill>
          <a:schemeClr val="accent6">
            <a:lumMod val="40000"/>
            <a:lumOff val="60000"/>
          </a:schemeClr>
        </a:solidFill>
        <a:ln w="28575" cmpd="sng">
          <a:solidFill>
            <a:srgbClr val="FF0000"/>
          </a:solidFill>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1b. Réduction de la livraison amont des emballages jetables</a:t>
          </a:r>
        </a:p>
      </dsp:txBody>
      <dsp:txXfrm>
        <a:off x="3294688" y="932832"/>
        <a:ext cx="3352320" cy="442031"/>
      </dsp:txXfrm>
    </dsp:sp>
    <dsp:sp modelId="{A0244B59-41B4-4F71-BDDE-F59349FE6558}">
      <dsp:nvSpPr>
        <dsp:cNvPr id="0" name=""/>
        <dsp:cNvSpPr/>
      </dsp:nvSpPr>
      <dsp:spPr>
        <a:xfrm>
          <a:off x="3291915" y="1484326"/>
          <a:ext cx="3352320" cy="442031"/>
        </a:xfrm>
        <a:prstGeom prst="rect">
          <a:avLst/>
        </a:prstGeom>
        <a:solidFill>
          <a:schemeClr val="accent6">
            <a:lumMod val="40000"/>
            <a:lumOff val="60000"/>
          </a:schemeClr>
        </a:solidFill>
        <a:ln w="28575" cmpd="sng">
          <a:solidFill>
            <a:srgbClr val="FF0000"/>
          </a:solidFill>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1c. Réduction des quantités de déchets d'emballages jetables à collecter et à traiter</a:t>
          </a:r>
        </a:p>
      </dsp:txBody>
      <dsp:txXfrm>
        <a:off x="3291915" y="1484326"/>
        <a:ext cx="3352320" cy="442031"/>
      </dsp:txXfrm>
    </dsp:sp>
    <dsp:sp modelId="{6830286F-9341-4D07-825D-4B0A3451404C}">
      <dsp:nvSpPr>
        <dsp:cNvPr id="0" name=""/>
        <dsp:cNvSpPr/>
      </dsp:nvSpPr>
      <dsp:spPr>
        <a:xfrm>
          <a:off x="3295231" y="2089276"/>
          <a:ext cx="3201187" cy="505210"/>
        </a:xfrm>
        <a:prstGeom prst="rect">
          <a:avLst/>
        </a:prstGeom>
        <a:solidFill>
          <a:schemeClr val="bg1">
            <a:lumMod val="85000"/>
          </a:schemeClr>
        </a:solidFill>
        <a:ln w="19050" cmpd="sng">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1d. Conditions de travail facilitées pour l'entité et le client</a:t>
          </a:r>
        </a:p>
      </dsp:txBody>
      <dsp:txXfrm>
        <a:off x="3295231" y="2089276"/>
        <a:ext cx="3201187" cy="505210"/>
      </dsp:txXfrm>
    </dsp:sp>
    <dsp:sp modelId="{D7FC8B04-754D-49A0-8172-A3DF2037BCEF}">
      <dsp:nvSpPr>
        <dsp:cNvPr id="0" name=""/>
        <dsp:cNvSpPr/>
      </dsp:nvSpPr>
      <dsp:spPr>
        <a:xfrm>
          <a:off x="6865097" y="2101066"/>
          <a:ext cx="3031377" cy="476540"/>
        </a:xfrm>
        <a:prstGeom prst="rect">
          <a:avLst/>
        </a:prstGeom>
        <a:solidFill>
          <a:schemeClr val="accent6">
            <a:lumMod val="40000"/>
            <a:lumOff val="60000"/>
          </a:schemeClr>
        </a:solidFill>
        <a:ln w="19050" cmpd="sng">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1d.1 Diminution de la casse lors du déballage</a:t>
          </a:r>
        </a:p>
      </dsp:txBody>
      <dsp:txXfrm>
        <a:off x="6865097" y="2101066"/>
        <a:ext cx="3031377" cy="476540"/>
      </dsp:txXfrm>
    </dsp:sp>
    <dsp:sp modelId="{ED207B59-82A7-484F-BCF7-A73C96A38E95}">
      <dsp:nvSpPr>
        <dsp:cNvPr id="0" name=""/>
        <dsp:cNvSpPr/>
      </dsp:nvSpPr>
      <dsp:spPr>
        <a:xfrm>
          <a:off x="1109423" y="3945074"/>
          <a:ext cx="1991919" cy="802668"/>
        </a:xfrm>
        <a:prstGeom prst="rect">
          <a:avLst/>
        </a:prstGeom>
        <a:solidFill>
          <a:schemeClr val="bg1">
            <a:lumMod val="85000"/>
          </a:schemeClr>
        </a:solidFill>
        <a:ln w="28575" cmpd="sng">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2. Utilisation des emballages réutilisables</a:t>
          </a:r>
        </a:p>
        <a:p>
          <a:pPr lvl="0" algn="ctr" defTabSz="577850">
            <a:lnSpc>
              <a:spcPct val="90000"/>
            </a:lnSpc>
            <a:spcBef>
              <a:spcPct val="0"/>
            </a:spcBef>
            <a:spcAft>
              <a:spcPct val="35000"/>
            </a:spcAft>
          </a:pPr>
          <a:r>
            <a:rPr lang="fr-FR" sz="1300" b="1" i="0" kern="1200">
              <a:solidFill>
                <a:srgbClr val="FF0000"/>
              </a:solidFill>
            </a:rPr>
            <a:t>(F1)</a:t>
          </a:r>
          <a:endParaRPr lang="fr-FR" sz="1300" i="0" kern="1200">
            <a:solidFill>
              <a:schemeClr val="accent6">
                <a:lumMod val="50000"/>
              </a:schemeClr>
            </a:solidFill>
          </a:endParaRPr>
        </a:p>
      </dsp:txBody>
      <dsp:txXfrm>
        <a:off x="1109423" y="3945074"/>
        <a:ext cx="1991919" cy="802668"/>
      </dsp:txXfrm>
    </dsp:sp>
    <dsp:sp modelId="{D3DD5160-C9C9-4844-AC7D-97F82A3628B8}">
      <dsp:nvSpPr>
        <dsp:cNvPr id="0" name=""/>
        <dsp:cNvSpPr/>
      </dsp:nvSpPr>
      <dsp:spPr>
        <a:xfrm>
          <a:off x="3291915" y="3403427"/>
          <a:ext cx="3352320" cy="442031"/>
        </a:xfrm>
        <a:prstGeom prst="rect">
          <a:avLst/>
        </a:prstGeom>
        <a:solidFill>
          <a:schemeClr val="bg1">
            <a:lumMod val="85000"/>
          </a:schemeClr>
        </a:solidFill>
        <a:ln w="28575" cmpd="sng">
          <a:noFill/>
          <a:prstDash val="solid"/>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2a. Acquisition des emballages</a:t>
          </a:r>
        </a:p>
      </dsp:txBody>
      <dsp:txXfrm>
        <a:off x="3291915" y="3403427"/>
        <a:ext cx="3352320" cy="442031"/>
      </dsp:txXfrm>
    </dsp:sp>
    <dsp:sp modelId="{02353BEF-5C8A-4DCC-9762-BF34DDEBF227}">
      <dsp:nvSpPr>
        <dsp:cNvPr id="0" name=""/>
        <dsp:cNvSpPr/>
      </dsp:nvSpPr>
      <dsp:spPr>
        <a:xfrm>
          <a:off x="6871741" y="2731568"/>
          <a:ext cx="3021810" cy="497639"/>
        </a:xfrm>
        <a:prstGeom prst="rect">
          <a:avLst/>
        </a:prstGeom>
        <a:solidFill>
          <a:schemeClr val="accent6">
            <a:lumMod val="40000"/>
            <a:lumOff val="60000"/>
          </a:schemeClr>
        </a:solidFill>
        <a:ln w="28575" cmpd="sng">
          <a:solidFill>
            <a:srgbClr val="FF0000"/>
          </a:solidFill>
          <a:prstDash val="solid"/>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2a.1 Consommation de matière et fabrication des emballages réutilisables</a:t>
          </a:r>
        </a:p>
      </dsp:txBody>
      <dsp:txXfrm>
        <a:off x="6871741" y="2731568"/>
        <a:ext cx="3021810" cy="497639"/>
      </dsp:txXfrm>
    </dsp:sp>
    <dsp:sp modelId="{D506AED9-6EEE-45BF-94A9-8929790A779B}">
      <dsp:nvSpPr>
        <dsp:cNvPr id="0" name=""/>
        <dsp:cNvSpPr/>
      </dsp:nvSpPr>
      <dsp:spPr>
        <a:xfrm>
          <a:off x="6871741" y="3375523"/>
          <a:ext cx="3021810" cy="497639"/>
        </a:xfrm>
        <a:prstGeom prst="rect">
          <a:avLst/>
        </a:prstGeom>
        <a:solidFill>
          <a:schemeClr val="accent6">
            <a:lumMod val="40000"/>
            <a:lumOff val="60000"/>
          </a:schemeClr>
        </a:solidFill>
        <a:ln w="28575" cmpd="sng">
          <a:solidFill>
            <a:srgbClr val="FF0000"/>
          </a:solidFill>
          <a:prstDash val="solid"/>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2a.2 Livraison amont des emballages réutilisables</a:t>
          </a:r>
        </a:p>
      </dsp:txBody>
      <dsp:txXfrm>
        <a:off x="6871741" y="3375523"/>
        <a:ext cx="3021810" cy="497639"/>
      </dsp:txXfrm>
    </dsp:sp>
    <dsp:sp modelId="{1029C259-1756-443D-8DB1-447D9CCFD4DB}">
      <dsp:nvSpPr>
        <dsp:cNvPr id="0" name=""/>
        <dsp:cNvSpPr/>
      </dsp:nvSpPr>
      <dsp:spPr>
        <a:xfrm>
          <a:off x="6871741" y="3986786"/>
          <a:ext cx="2997779" cy="482628"/>
        </a:xfrm>
        <a:prstGeom prst="rect">
          <a:avLst/>
        </a:prstGeom>
        <a:solidFill>
          <a:schemeClr val="accent6">
            <a:lumMod val="40000"/>
            <a:lumOff val="60000"/>
          </a:schemeClr>
        </a:solidFill>
        <a:ln w="28575" cmpd="sng">
          <a:solidFill>
            <a:srgbClr val="FF0000"/>
          </a:solidFill>
          <a:prstDash val="solid"/>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2a.3 Traitement en fin de vie des emballages réutilisables</a:t>
          </a:r>
        </a:p>
      </dsp:txBody>
      <dsp:txXfrm>
        <a:off x="6871741" y="3986786"/>
        <a:ext cx="2997779" cy="482628"/>
      </dsp:txXfrm>
    </dsp:sp>
    <dsp:sp modelId="{74FE3E5F-2E43-4488-8053-ACC17D6CF542}">
      <dsp:nvSpPr>
        <dsp:cNvPr id="0" name=""/>
        <dsp:cNvSpPr/>
      </dsp:nvSpPr>
      <dsp:spPr>
        <a:xfrm>
          <a:off x="3299071" y="4871195"/>
          <a:ext cx="3352320" cy="442031"/>
        </a:xfrm>
        <a:prstGeom prst="rect">
          <a:avLst/>
        </a:prstGeom>
        <a:solidFill>
          <a:schemeClr val="bg1">
            <a:lumMod val="85000"/>
          </a:schemeClr>
        </a:solidFill>
        <a:ln w="28575" cmpd="sng">
          <a:noFill/>
          <a:prstDash val="solid"/>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2b.  Entretien et logistique pour la réutilisation</a:t>
          </a:r>
        </a:p>
      </dsp:txBody>
      <dsp:txXfrm>
        <a:off x="3299071" y="4871195"/>
        <a:ext cx="3352320" cy="442031"/>
      </dsp:txXfrm>
    </dsp:sp>
    <dsp:sp modelId="{6BF48C5C-66E6-491E-81D0-8CC5626D08D4}">
      <dsp:nvSpPr>
        <dsp:cNvPr id="0" name=""/>
        <dsp:cNvSpPr/>
      </dsp:nvSpPr>
      <dsp:spPr>
        <a:xfrm>
          <a:off x="6871741" y="4589235"/>
          <a:ext cx="3021810" cy="497639"/>
        </a:xfrm>
        <a:prstGeom prst="rect">
          <a:avLst/>
        </a:prstGeom>
        <a:solidFill>
          <a:schemeClr val="accent6">
            <a:lumMod val="40000"/>
            <a:lumOff val="60000"/>
          </a:schemeClr>
        </a:solidFill>
        <a:ln w="28575" cmpd="sng">
          <a:solidFill>
            <a:srgbClr val="FF0000"/>
          </a:solidFill>
          <a:prstDash val="solid"/>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2b.1 Logistique retour des emballages </a:t>
          </a:r>
        </a:p>
      </dsp:txBody>
      <dsp:txXfrm>
        <a:off x="6871741" y="4589235"/>
        <a:ext cx="3021810" cy="497639"/>
      </dsp:txXfrm>
    </dsp:sp>
    <dsp:sp modelId="{81DAF311-FECC-477D-B606-4CBEC2B157B3}">
      <dsp:nvSpPr>
        <dsp:cNvPr id="0" name=""/>
        <dsp:cNvSpPr/>
      </dsp:nvSpPr>
      <dsp:spPr>
        <a:xfrm>
          <a:off x="6871741" y="5204104"/>
          <a:ext cx="2983448" cy="462703"/>
        </a:xfrm>
        <a:prstGeom prst="rect">
          <a:avLst/>
        </a:prstGeom>
        <a:solidFill>
          <a:schemeClr val="accent6">
            <a:lumMod val="40000"/>
            <a:lumOff val="60000"/>
          </a:schemeClr>
        </a:solidFill>
        <a:ln w="28575" cmpd="sng">
          <a:solidFill>
            <a:srgbClr val="FF0000"/>
          </a:solidFill>
          <a:prstDash val="solid"/>
        </a:ln>
        <a:effectLst/>
      </dsp:spPr>
      <dsp:style>
        <a:lnRef idx="0">
          <a:scrgbClr r="0" g="0" b="0"/>
        </a:lnRef>
        <a:fillRef idx="3">
          <a:scrgbClr r="0" g="0" b="0"/>
        </a:fillRef>
        <a:effectRef idx="2">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fr-FR" sz="1300" i="0" kern="1200">
              <a:solidFill>
                <a:schemeClr val="accent6">
                  <a:lumMod val="50000"/>
                </a:schemeClr>
              </a:solidFill>
            </a:rPr>
            <a:t>2b.2 Remplacement des emballages réutilisables (casses, pertes...)</a:t>
          </a:r>
        </a:p>
      </dsp:txBody>
      <dsp:txXfrm>
        <a:off x="6871741" y="5204104"/>
        <a:ext cx="2983448" cy="462703"/>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3932" y="0"/>
          <a:ext cx="4021209"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b="0" i="0" u="none" strike="noStrike" kern="1200">
              <a:solidFill>
                <a:schemeClr val="lt1"/>
              </a:solidFill>
              <a:effectLst/>
              <a:latin typeface="+mn-lt"/>
              <a:ea typeface="+mn-ea"/>
              <a:cs typeface="+mn-cs"/>
            </a:rPr>
            <a:t>Commencer le travail par un brainstorming autour des conséquences de l’action, qui seront dans un second temps seulement mises en forme et organisées en arbre des conséquences.</a:t>
          </a:r>
          <a:endParaRPr lang="fr-FR" sz="1100" kern="1200"/>
        </a:p>
      </dsp:txBody>
      <dsp:txXfrm>
        <a:off x="22159" y="18227"/>
        <a:ext cx="3984755" cy="585846"/>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858" y="0"/>
          <a:ext cx="1757232"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Construction « en analyse de cycle de vie »</a:t>
          </a:r>
          <a:endParaRPr lang="fr-FR" sz="1100" kern="1200"/>
        </a:p>
      </dsp:txBody>
      <dsp:txXfrm>
        <a:off x="19085" y="18227"/>
        <a:ext cx="1720778" cy="585846"/>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0" y="0"/>
          <a:ext cx="1668419"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Construction « Mise en œuvre / Bénéfices / Exemplarité » </a:t>
          </a:r>
          <a:endParaRPr lang="fr-FR" sz="1100" kern="1200"/>
        </a:p>
      </dsp:txBody>
      <dsp:txXfrm>
        <a:off x="18227" y="18227"/>
        <a:ext cx="1631965" cy="585846"/>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0" y="0"/>
          <a:ext cx="1583834"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Construction « par poste d’émissions »</a:t>
          </a:r>
          <a:endParaRPr lang="fr-FR" sz="1100" kern="1200"/>
        </a:p>
      </dsp:txBody>
      <dsp:txXfrm>
        <a:off x="18227" y="18227"/>
        <a:ext cx="1547380" cy="585846"/>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801" y="0"/>
          <a:ext cx="1842873"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Construction  </a:t>
          </a:r>
          <a:br>
            <a:rPr lang="fr-FR" sz="1100" kern="1200">
              <a:solidFill>
                <a:schemeClr val="lt1"/>
              </a:solidFill>
              <a:effectLst/>
              <a:latin typeface="+mn-lt"/>
              <a:ea typeface="+mn-ea"/>
              <a:cs typeface="+mn-cs"/>
            </a:rPr>
          </a:br>
          <a:r>
            <a:rPr lang="fr-FR" sz="1100" kern="1200">
              <a:solidFill>
                <a:schemeClr val="lt1"/>
              </a:solidFill>
              <a:effectLst/>
              <a:latin typeface="+mn-lt"/>
              <a:ea typeface="+mn-ea"/>
              <a:cs typeface="+mn-cs"/>
            </a:rPr>
            <a:t>« Augmentation / Réduction » ou « Création / Suppression »</a:t>
          </a:r>
          <a:endParaRPr lang="fr-FR" sz="1100" kern="1200"/>
        </a:p>
      </dsp:txBody>
      <dsp:txXfrm>
        <a:off x="20028" y="18227"/>
        <a:ext cx="1806419" cy="585846"/>
      </dsp:txXfrm>
    </dsp:sp>
  </dsp:spTree>
</dsp:drawing>
</file>

<file path=xl/diagrams/drawing1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3832" y="0"/>
          <a:ext cx="3920467" cy="479425"/>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La limitation de la cascade des conséquences de l’arbre relève du bon sens de l’utilisateur.</a:t>
          </a:r>
          <a:r>
            <a:rPr lang="fr-FR" sz="1100" kern="1200">
              <a:effectLst/>
            </a:rPr>
            <a:t> </a:t>
          </a:r>
          <a:endParaRPr lang="fr-FR" sz="1100" kern="1200"/>
        </a:p>
      </dsp:txBody>
      <dsp:txXfrm>
        <a:off x="17874" y="14042"/>
        <a:ext cx="3892383" cy="451341"/>
      </dsp:txXfrm>
    </dsp:sp>
  </dsp:spTree>
</dsp:drawing>
</file>

<file path=xl/diagrams/drawing1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872" y="0"/>
          <a:ext cx="1785779"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Conséquence sans impact GES</a:t>
          </a:r>
          <a:endParaRPr lang="fr-FR" sz="1100" kern="1200"/>
        </a:p>
      </dsp:txBody>
      <dsp:txXfrm>
        <a:off x="19099" y="18227"/>
        <a:ext cx="1749325" cy="585846"/>
      </dsp:txXfrm>
    </dsp:sp>
  </dsp:spTree>
</dsp:drawing>
</file>

<file path=xl/diagrams/drawing1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872" y="0"/>
          <a:ext cx="1785779"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Conséquence de type effet multiplicateur</a:t>
          </a:r>
          <a:endParaRPr lang="fr-FR" sz="1100" kern="1200"/>
        </a:p>
      </dsp:txBody>
      <dsp:txXfrm>
        <a:off x="19099" y="18227"/>
        <a:ext cx="1749325" cy="585846"/>
      </dsp:txXfrm>
    </dsp:sp>
  </dsp:spTree>
</dsp:drawing>
</file>

<file path=xl/diagrams/drawing1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872" y="0"/>
          <a:ext cx="1785779" cy="619125"/>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solidFill>
                <a:schemeClr val="lt1"/>
              </a:solidFill>
              <a:effectLst/>
              <a:latin typeface="+mn-lt"/>
              <a:ea typeface="+mn-ea"/>
              <a:cs typeface="+mn-cs"/>
            </a:rPr>
            <a:t>Conséquence de type effet rebond indirect</a:t>
          </a:r>
          <a:endParaRPr lang="fr-FR" sz="1100" kern="1200"/>
        </a:p>
      </dsp:txBody>
      <dsp:txXfrm>
        <a:off x="19006" y="18134"/>
        <a:ext cx="1749511" cy="582857"/>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B0D0665-84A9-42BB-977C-D5D1F372341C}">
      <dsp:nvSpPr>
        <dsp:cNvPr id="0" name=""/>
        <dsp:cNvSpPr/>
      </dsp:nvSpPr>
      <dsp:spPr>
        <a:xfrm>
          <a:off x="1834213" y="3235456"/>
          <a:ext cx="265010" cy="2558801"/>
        </a:xfrm>
        <a:custGeom>
          <a:avLst/>
          <a:gdLst/>
          <a:ahLst/>
          <a:cxnLst/>
          <a:rect l="0" t="0" r="0" b="0"/>
          <a:pathLst>
            <a:path>
              <a:moveTo>
                <a:pt x="0" y="0"/>
              </a:moveTo>
              <a:lnTo>
                <a:pt x="93504" y="0"/>
              </a:lnTo>
              <a:lnTo>
                <a:pt x="93504" y="2558801"/>
              </a:lnTo>
              <a:lnTo>
                <a:pt x="265010" y="255880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6955FD6-825A-5540-84E2-26925C84CF1B}">
      <dsp:nvSpPr>
        <dsp:cNvPr id="0" name=""/>
        <dsp:cNvSpPr/>
      </dsp:nvSpPr>
      <dsp:spPr>
        <a:xfrm>
          <a:off x="3814278" y="5056784"/>
          <a:ext cx="286894" cy="1106210"/>
        </a:xfrm>
        <a:custGeom>
          <a:avLst/>
          <a:gdLst/>
          <a:ahLst/>
          <a:cxnLst/>
          <a:rect l="0" t="0" r="0" b="0"/>
          <a:pathLst>
            <a:path>
              <a:moveTo>
                <a:pt x="0" y="0"/>
              </a:moveTo>
              <a:lnTo>
                <a:pt x="115388" y="0"/>
              </a:lnTo>
              <a:lnTo>
                <a:pt x="115388" y="1106210"/>
              </a:lnTo>
              <a:lnTo>
                <a:pt x="286894" y="110621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E23B3F9-42F2-45C5-BD57-EB12E96649C1}">
      <dsp:nvSpPr>
        <dsp:cNvPr id="0" name=""/>
        <dsp:cNvSpPr/>
      </dsp:nvSpPr>
      <dsp:spPr>
        <a:xfrm>
          <a:off x="5816228" y="5425521"/>
          <a:ext cx="356971" cy="403462"/>
        </a:xfrm>
        <a:custGeom>
          <a:avLst/>
          <a:gdLst/>
          <a:ahLst/>
          <a:cxnLst/>
          <a:rect l="0" t="0" r="0" b="0"/>
          <a:pathLst>
            <a:path>
              <a:moveTo>
                <a:pt x="0" y="0"/>
              </a:moveTo>
              <a:lnTo>
                <a:pt x="185466" y="0"/>
              </a:lnTo>
              <a:lnTo>
                <a:pt x="185466" y="403462"/>
              </a:lnTo>
              <a:lnTo>
                <a:pt x="356971" y="40346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BA10550-BF77-49FA-A2E6-1540E83CC0A8}">
      <dsp:nvSpPr>
        <dsp:cNvPr id="0" name=""/>
        <dsp:cNvSpPr/>
      </dsp:nvSpPr>
      <dsp:spPr>
        <a:xfrm>
          <a:off x="5816228" y="4988251"/>
          <a:ext cx="356971" cy="437269"/>
        </a:xfrm>
        <a:custGeom>
          <a:avLst/>
          <a:gdLst/>
          <a:ahLst/>
          <a:cxnLst/>
          <a:rect l="0" t="0" r="0" b="0"/>
          <a:pathLst>
            <a:path>
              <a:moveTo>
                <a:pt x="0" y="437269"/>
              </a:moveTo>
              <a:lnTo>
                <a:pt x="185466" y="437269"/>
              </a:lnTo>
              <a:lnTo>
                <a:pt x="185466" y="0"/>
              </a:lnTo>
              <a:lnTo>
                <a:pt x="356971" y="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7C4B98A-36C7-4606-A058-EEED26C7017E}">
      <dsp:nvSpPr>
        <dsp:cNvPr id="0" name=""/>
        <dsp:cNvSpPr/>
      </dsp:nvSpPr>
      <dsp:spPr>
        <a:xfrm>
          <a:off x="3814278" y="5056784"/>
          <a:ext cx="286894" cy="368736"/>
        </a:xfrm>
        <a:custGeom>
          <a:avLst/>
          <a:gdLst/>
          <a:ahLst/>
          <a:cxnLst/>
          <a:rect l="0" t="0" r="0" b="0"/>
          <a:pathLst>
            <a:path>
              <a:moveTo>
                <a:pt x="0" y="0"/>
              </a:moveTo>
              <a:lnTo>
                <a:pt x="115388" y="0"/>
              </a:lnTo>
              <a:lnTo>
                <a:pt x="115388" y="368736"/>
              </a:lnTo>
              <a:lnTo>
                <a:pt x="286894" y="368736"/>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A3B7C5C-95A6-47D6-8303-6DCA69327DBC}">
      <dsp:nvSpPr>
        <dsp:cNvPr id="0" name=""/>
        <dsp:cNvSpPr/>
      </dsp:nvSpPr>
      <dsp:spPr>
        <a:xfrm>
          <a:off x="3814278" y="4688047"/>
          <a:ext cx="286894" cy="368736"/>
        </a:xfrm>
        <a:custGeom>
          <a:avLst/>
          <a:gdLst/>
          <a:ahLst/>
          <a:cxnLst/>
          <a:rect l="0" t="0" r="0" b="0"/>
          <a:pathLst>
            <a:path>
              <a:moveTo>
                <a:pt x="0" y="368736"/>
              </a:moveTo>
              <a:lnTo>
                <a:pt x="115388" y="368736"/>
              </a:lnTo>
              <a:lnTo>
                <a:pt x="115388" y="0"/>
              </a:lnTo>
              <a:lnTo>
                <a:pt x="286894" y="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6913F12-8667-466E-99E1-2DC81F01C011}">
      <dsp:nvSpPr>
        <dsp:cNvPr id="0" name=""/>
        <dsp:cNvSpPr/>
      </dsp:nvSpPr>
      <dsp:spPr>
        <a:xfrm>
          <a:off x="3814278" y="3950573"/>
          <a:ext cx="286894" cy="1106210"/>
        </a:xfrm>
        <a:custGeom>
          <a:avLst/>
          <a:gdLst/>
          <a:ahLst/>
          <a:cxnLst/>
          <a:rect l="0" t="0" r="0" b="0"/>
          <a:pathLst>
            <a:path>
              <a:moveTo>
                <a:pt x="0" y="1106210"/>
              </a:moveTo>
              <a:lnTo>
                <a:pt x="115388" y="1106210"/>
              </a:lnTo>
              <a:lnTo>
                <a:pt x="115388" y="0"/>
              </a:lnTo>
              <a:lnTo>
                <a:pt x="286894" y="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84B381C-2168-4BD3-B59D-CF30C9C47851}">
      <dsp:nvSpPr>
        <dsp:cNvPr id="0" name=""/>
        <dsp:cNvSpPr/>
      </dsp:nvSpPr>
      <dsp:spPr>
        <a:xfrm>
          <a:off x="1834213" y="3235456"/>
          <a:ext cx="265010" cy="1821327"/>
        </a:xfrm>
        <a:custGeom>
          <a:avLst/>
          <a:gdLst/>
          <a:ahLst/>
          <a:cxnLst/>
          <a:rect l="0" t="0" r="0" b="0"/>
          <a:pathLst>
            <a:path>
              <a:moveTo>
                <a:pt x="0" y="0"/>
              </a:moveTo>
              <a:lnTo>
                <a:pt x="93504" y="0"/>
              </a:lnTo>
              <a:lnTo>
                <a:pt x="93504" y="1821327"/>
              </a:lnTo>
              <a:lnTo>
                <a:pt x="265010" y="1821327"/>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8C0502F-0F01-4643-B14E-879504B17CF4}">
      <dsp:nvSpPr>
        <dsp:cNvPr id="0" name=""/>
        <dsp:cNvSpPr/>
      </dsp:nvSpPr>
      <dsp:spPr>
        <a:xfrm>
          <a:off x="3803096" y="2475626"/>
          <a:ext cx="298076" cy="737473"/>
        </a:xfrm>
        <a:custGeom>
          <a:avLst/>
          <a:gdLst/>
          <a:ahLst/>
          <a:cxnLst/>
          <a:rect l="0" t="0" r="0" b="0"/>
          <a:pathLst>
            <a:path>
              <a:moveTo>
                <a:pt x="0" y="0"/>
              </a:moveTo>
              <a:lnTo>
                <a:pt x="126571" y="0"/>
              </a:lnTo>
              <a:lnTo>
                <a:pt x="126571" y="737473"/>
              </a:lnTo>
              <a:lnTo>
                <a:pt x="298076" y="73747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AA7D67D-DFE7-4B49-B396-F61F22633546}">
      <dsp:nvSpPr>
        <dsp:cNvPr id="0" name=""/>
        <dsp:cNvSpPr/>
      </dsp:nvSpPr>
      <dsp:spPr>
        <a:xfrm>
          <a:off x="3803096" y="2429906"/>
          <a:ext cx="298076" cy="91440"/>
        </a:xfrm>
        <a:custGeom>
          <a:avLst/>
          <a:gdLst/>
          <a:ahLst/>
          <a:cxnLst/>
          <a:rect l="0" t="0" r="0" b="0"/>
          <a:pathLst>
            <a:path>
              <a:moveTo>
                <a:pt x="0" y="45720"/>
              </a:moveTo>
              <a:lnTo>
                <a:pt x="298076" y="4572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D132782-BE26-4B55-B9B2-74BF5C353965}">
      <dsp:nvSpPr>
        <dsp:cNvPr id="0" name=""/>
        <dsp:cNvSpPr/>
      </dsp:nvSpPr>
      <dsp:spPr>
        <a:xfrm>
          <a:off x="3803096" y="1738152"/>
          <a:ext cx="298076" cy="737473"/>
        </a:xfrm>
        <a:custGeom>
          <a:avLst/>
          <a:gdLst/>
          <a:ahLst/>
          <a:cxnLst/>
          <a:rect l="0" t="0" r="0" b="0"/>
          <a:pathLst>
            <a:path>
              <a:moveTo>
                <a:pt x="0" y="737473"/>
              </a:moveTo>
              <a:lnTo>
                <a:pt x="126571" y="737473"/>
              </a:lnTo>
              <a:lnTo>
                <a:pt x="126571" y="0"/>
              </a:lnTo>
              <a:lnTo>
                <a:pt x="298076" y="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7C7960F-B5C0-4382-AE92-DD39E2694407}">
      <dsp:nvSpPr>
        <dsp:cNvPr id="0" name=""/>
        <dsp:cNvSpPr/>
      </dsp:nvSpPr>
      <dsp:spPr>
        <a:xfrm>
          <a:off x="1834213" y="2475626"/>
          <a:ext cx="253828" cy="759830"/>
        </a:xfrm>
        <a:custGeom>
          <a:avLst/>
          <a:gdLst/>
          <a:ahLst/>
          <a:cxnLst/>
          <a:rect l="0" t="0" r="0" b="0"/>
          <a:pathLst>
            <a:path>
              <a:moveTo>
                <a:pt x="0" y="759830"/>
              </a:moveTo>
              <a:lnTo>
                <a:pt x="82322" y="759830"/>
              </a:lnTo>
              <a:lnTo>
                <a:pt x="82322" y="0"/>
              </a:lnTo>
              <a:lnTo>
                <a:pt x="253828" y="0"/>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EA7468D-2DA4-4E37-BDD0-EA2AD19C855F}">
      <dsp:nvSpPr>
        <dsp:cNvPr id="0" name=""/>
        <dsp:cNvSpPr/>
      </dsp:nvSpPr>
      <dsp:spPr>
        <a:xfrm>
          <a:off x="3803096" y="631941"/>
          <a:ext cx="298076" cy="368736"/>
        </a:xfrm>
        <a:custGeom>
          <a:avLst/>
          <a:gdLst/>
          <a:ahLst/>
          <a:cxnLst/>
          <a:rect l="0" t="0" r="0" b="0"/>
          <a:pathLst>
            <a:path>
              <a:moveTo>
                <a:pt x="0" y="0"/>
              </a:moveTo>
              <a:lnTo>
                <a:pt x="126571" y="0"/>
              </a:lnTo>
              <a:lnTo>
                <a:pt x="126571" y="368736"/>
              </a:lnTo>
              <a:lnTo>
                <a:pt x="298076" y="368736"/>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26DCC8F-6965-43C1-B950-F9A656D1EFA9}">
      <dsp:nvSpPr>
        <dsp:cNvPr id="0" name=""/>
        <dsp:cNvSpPr/>
      </dsp:nvSpPr>
      <dsp:spPr>
        <a:xfrm>
          <a:off x="3803096" y="263204"/>
          <a:ext cx="298076" cy="368736"/>
        </a:xfrm>
        <a:custGeom>
          <a:avLst/>
          <a:gdLst/>
          <a:ahLst/>
          <a:cxnLst/>
          <a:rect l="0" t="0" r="0" b="0"/>
          <a:pathLst>
            <a:path>
              <a:moveTo>
                <a:pt x="0" y="368736"/>
              </a:moveTo>
              <a:lnTo>
                <a:pt x="126571" y="368736"/>
              </a:lnTo>
              <a:lnTo>
                <a:pt x="126571" y="0"/>
              </a:lnTo>
              <a:lnTo>
                <a:pt x="298076" y="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D55F626-46C3-474E-95B3-4BA17AD1032E}">
      <dsp:nvSpPr>
        <dsp:cNvPr id="0" name=""/>
        <dsp:cNvSpPr/>
      </dsp:nvSpPr>
      <dsp:spPr>
        <a:xfrm>
          <a:off x="1834213" y="631941"/>
          <a:ext cx="253828" cy="2603515"/>
        </a:xfrm>
        <a:custGeom>
          <a:avLst/>
          <a:gdLst/>
          <a:ahLst/>
          <a:cxnLst/>
          <a:rect l="0" t="0" r="0" b="0"/>
          <a:pathLst>
            <a:path>
              <a:moveTo>
                <a:pt x="0" y="2603515"/>
              </a:moveTo>
              <a:lnTo>
                <a:pt x="82322" y="2603515"/>
              </a:lnTo>
              <a:lnTo>
                <a:pt x="82322" y="0"/>
              </a:lnTo>
              <a:lnTo>
                <a:pt x="253828" y="0"/>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D78A0E4-C3B0-4E42-A20D-FCAFE5034373}">
      <dsp:nvSpPr>
        <dsp:cNvPr id="0" name=""/>
        <dsp:cNvSpPr/>
      </dsp:nvSpPr>
      <dsp:spPr>
        <a:xfrm>
          <a:off x="208752" y="2904491"/>
          <a:ext cx="1625460" cy="661930"/>
        </a:xfrm>
        <a:prstGeom prst="rect">
          <a:avLst/>
        </a:prstGeom>
        <a:solidFill>
          <a:schemeClr val="accent6">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fr-FR" sz="1200" kern="1200"/>
            <a:t>Service d'autopatrage et covoiturage en véhicule électrique</a:t>
          </a:r>
        </a:p>
      </dsp:txBody>
      <dsp:txXfrm>
        <a:off x="208752" y="2904491"/>
        <a:ext cx="1625460" cy="661930"/>
      </dsp:txXfrm>
    </dsp:sp>
    <dsp:sp modelId="{A9CDC472-7165-6241-BE51-BE37C38306E2}">
      <dsp:nvSpPr>
        <dsp:cNvPr id="0" name=""/>
        <dsp:cNvSpPr/>
      </dsp:nvSpPr>
      <dsp:spPr>
        <a:xfrm>
          <a:off x="2088041" y="370395"/>
          <a:ext cx="1715055" cy="523091"/>
        </a:xfrm>
        <a:prstGeom prst="rect">
          <a:avLst/>
        </a:prstGeom>
        <a:solidFill>
          <a:schemeClr val="bg1">
            <a:lumMod val="8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1. Mise en oeuvre de l'action</a:t>
          </a:r>
        </a:p>
      </dsp:txBody>
      <dsp:txXfrm>
        <a:off x="2088041" y="370395"/>
        <a:ext cx="1715055" cy="523091"/>
      </dsp:txXfrm>
    </dsp:sp>
    <dsp:sp modelId="{D655B1F0-C0F5-4B7B-9F6F-AA03B87DF483}">
      <dsp:nvSpPr>
        <dsp:cNvPr id="0" name=""/>
        <dsp:cNvSpPr/>
      </dsp:nvSpPr>
      <dsp:spPr>
        <a:xfrm>
          <a:off x="4101173" y="1658"/>
          <a:ext cx="1715055" cy="523091"/>
        </a:xfrm>
        <a:prstGeom prst="rect">
          <a:avLst/>
        </a:prstGeom>
        <a:solidFill>
          <a:schemeClr val="accent6">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1a. Consommation d'énergie lors des essais des véhicules</a:t>
          </a:r>
        </a:p>
      </dsp:txBody>
      <dsp:txXfrm>
        <a:off x="4101173" y="1658"/>
        <a:ext cx="1715055" cy="523091"/>
      </dsp:txXfrm>
    </dsp:sp>
    <dsp:sp modelId="{9589B222-A495-4DAE-8A5B-17E2BCD7983C}">
      <dsp:nvSpPr>
        <dsp:cNvPr id="0" name=""/>
        <dsp:cNvSpPr/>
      </dsp:nvSpPr>
      <dsp:spPr>
        <a:xfrm>
          <a:off x="4101173" y="739132"/>
          <a:ext cx="1715055" cy="523091"/>
        </a:xfrm>
        <a:prstGeom prst="rect">
          <a:avLst/>
        </a:prstGeom>
        <a:solidFill>
          <a:schemeClr val="accent6">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1b. Aménagements physiques (bornes de recharge)</a:t>
          </a:r>
        </a:p>
      </dsp:txBody>
      <dsp:txXfrm>
        <a:off x="4101173" y="739132"/>
        <a:ext cx="1715055" cy="523091"/>
      </dsp:txXfrm>
    </dsp:sp>
    <dsp:sp modelId="{0D0186F9-EFE7-4490-92FF-91C496FC658C}">
      <dsp:nvSpPr>
        <dsp:cNvPr id="0" name=""/>
        <dsp:cNvSpPr/>
      </dsp:nvSpPr>
      <dsp:spPr>
        <a:xfrm>
          <a:off x="2088041" y="2214080"/>
          <a:ext cx="1715055" cy="523091"/>
        </a:xfrm>
        <a:prstGeom prst="rect">
          <a:avLst/>
        </a:prstGeom>
        <a:solidFill>
          <a:schemeClr val="bg1">
            <a:lumMod val="8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2. Réduction de l'usage de véhicules individuels</a:t>
          </a:r>
        </a:p>
      </dsp:txBody>
      <dsp:txXfrm>
        <a:off x="2088041" y="2214080"/>
        <a:ext cx="1715055" cy="523091"/>
      </dsp:txXfrm>
    </dsp:sp>
    <dsp:sp modelId="{7249EC34-28EF-447A-A120-CF0826BBF945}">
      <dsp:nvSpPr>
        <dsp:cNvPr id="0" name=""/>
        <dsp:cNvSpPr/>
      </dsp:nvSpPr>
      <dsp:spPr>
        <a:xfrm>
          <a:off x="4101173" y="1476606"/>
          <a:ext cx="1715055" cy="523091"/>
        </a:xfrm>
        <a:prstGeom prst="rect">
          <a:avLst/>
        </a:prstGeom>
        <a:solidFill>
          <a:schemeClr val="accent6">
            <a:lumMod val="40000"/>
            <a:lumOff val="60000"/>
          </a:schemeClr>
        </a:solidFill>
        <a:ln w="19050" cap="flat" cmpd="sng" algn="ctr">
          <a:solidFill>
            <a:srgbClr val="FF000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2a. Réduction de la demande de véhicules thermiques neufs</a:t>
          </a:r>
        </a:p>
      </dsp:txBody>
      <dsp:txXfrm>
        <a:off x="4101173" y="1476606"/>
        <a:ext cx="1715055" cy="523091"/>
      </dsp:txXfrm>
    </dsp:sp>
    <dsp:sp modelId="{CA6BAAC4-B49B-46F7-991C-F440E27CDCF1}">
      <dsp:nvSpPr>
        <dsp:cNvPr id="0" name=""/>
        <dsp:cNvSpPr/>
      </dsp:nvSpPr>
      <dsp:spPr>
        <a:xfrm>
          <a:off x="4101173" y="2214080"/>
          <a:ext cx="1715055" cy="523091"/>
        </a:xfrm>
        <a:prstGeom prst="rect">
          <a:avLst/>
        </a:prstGeom>
        <a:solidFill>
          <a:schemeClr val="accent6">
            <a:lumMod val="40000"/>
            <a:lumOff val="60000"/>
          </a:schemeClr>
        </a:solidFill>
        <a:ln w="19050" cap="flat" cmpd="sng" algn="ctr">
          <a:solidFill>
            <a:srgbClr val="FF000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2b. Réduction de la consommation de carburant</a:t>
          </a:r>
          <a:br>
            <a:rPr lang="fr-FR" sz="1100" kern="1200">
              <a:solidFill>
                <a:sysClr val="windowText" lastClr="000000"/>
              </a:solidFill>
            </a:rPr>
          </a:br>
          <a:r>
            <a:rPr lang="fr-FR" sz="1100" b="1" i="0" kern="1200">
              <a:solidFill>
                <a:srgbClr val="FF0000"/>
              </a:solidFill>
            </a:rPr>
            <a:t>(F1)</a:t>
          </a:r>
        </a:p>
      </dsp:txBody>
      <dsp:txXfrm>
        <a:off x="4101173" y="2214080"/>
        <a:ext cx="1715055" cy="523091"/>
      </dsp:txXfrm>
    </dsp:sp>
    <dsp:sp modelId="{59CA4C95-9CFB-B840-AFBE-1B98659D4959}">
      <dsp:nvSpPr>
        <dsp:cNvPr id="0" name=""/>
        <dsp:cNvSpPr/>
      </dsp:nvSpPr>
      <dsp:spPr>
        <a:xfrm>
          <a:off x="4101173" y="2951554"/>
          <a:ext cx="1715055" cy="523091"/>
        </a:xfrm>
        <a:prstGeom prst="rect">
          <a:avLst/>
        </a:prstGeom>
        <a:solidFill>
          <a:schemeClr val="accent6">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2c. Fin de vie des véhicules thermiques</a:t>
          </a:r>
        </a:p>
      </dsp:txBody>
      <dsp:txXfrm>
        <a:off x="4101173" y="2951554"/>
        <a:ext cx="1715055" cy="523091"/>
      </dsp:txXfrm>
    </dsp:sp>
    <dsp:sp modelId="{8D93E111-BBCF-4E64-A12E-615424730FA2}">
      <dsp:nvSpPr>
        <dsp:cNvPr id="0" name=""/>
        <dsp:cNvSpPr/>
      </dsp:nvSpPr>
      <dsp:spPr>
        <a:xfrm>
          <a:off x="2099223" y="4795238"/>
          <a:ext cx="1715055" cy="523091"/>
        </a:xfrm>
        <a:prstGeom prst="rect">
          <a:avLst/>
        </a:prstGeom>
        <a:solidFill>
          <a:schemeClr val="bg1">
            <a:lumMod val="8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 Augmentation de l'usage des véhicules électriques</a:t>
          </a:r>
        </a:p>
      </dsp:txBody>
      <dsp:txXfrm>
        <a:off x="2099223" y="4795238"/>
        <a:ext cx="1715055" cy="523091"/>
      </dsp:txXfrm>
    </dsp:sp>
    <dsp:sp modelId="{D9402D23-20CC-4C4E-913E-441D40C8B873}">
      <dsp:nvSpPr>
        <dsp:cNvPr id="0" name=""/>
        <dsp:cNvSpPr/>
      </dsp:nvSpPr>
      <dsp:spPr>
        <a:xfrm>
          <a:off x="4101173" y="3689027"/>
          <a:ext cx="1715055" cy="523091"/>
        </a:xfrm>
        <a:prstGeom prst="rect">
          <a:avLst/>
        </a:prstGeom>
        <a:solidFill>
          <a:schemeClr val="accent6">
            <a:lumMod val="40000"/>
            <a:lumOff val="60000"/>
          </a:schemeClr>
        </a:solidFill>
        <a:ln w="19050" cap="flat" cmpd="sng" algn="ctr">
          <a:solidFill>
            <a:srgbClr val="FF000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3a. Fabrication d'un véhicule électrique (+ batteries)</a:t>
          </a:r>
        </a:p>
      </dsp:txBody>
      <dsp:txXfrm>
        <a:off x="4101173" y="3689027"/>
        <a:ext cx="1715055" cy="523091"/>
      </dsp:txXfrm>
    </dsp:sp>
    <dsp:sp modelId="{49DC51E5-76AC-47A7-905A-5800F807BE45}">
      <dsp:nvSpPr>
        <dsp:cNvPr id="0" name=""/>
        <dsp:cNvSpPr/>
      </dsp:nvSpPr>
      <dsp:spPr>
        <a:xfrm>
          <a:off x="4101173" y="4426501"/>
          <a:ext cx="1715055" cy="523091"/>
        </a:xfrm>
        <a:prstGeom prst="rect">
          <a:avLst/>
        </a:prstGeom>
        <a:solidFill>
          <a:schemeClr val="accent6">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3b. Augmentation des consommations électriques</a:t>
          </a:r>
          <a:br>
            <a:rPr lang="fr-FR" sz="1100" kern="1200">
              <a:solidFill>
                <a:sysClr val="windowText" lastClr="000000"/>
              </a:solidFill>
            </a:rPr>
          </a:br>
          <a:r>
            <a:rPr lang="fr-FR" sz="1100" b="1" i="0" kern="1200">
              <a:solidFill>
                <a:srgbClr val="FF0000"/>
              </a:solidFill>
            </a:rPr>
            <a:t>(F1)</a:t>
          </a:r>
        </a:p>
      </dsp:txBody>
      <dsp:txXfrm>
        <a:off x="4101173" y="4426501"/>
        <a:ext cx="1715055" cy="523091"/>
      </dsp:txXfrm>
    </dsp:sp>
    <dsp:sp modelId="{B50481B0-48C5-420B-B5F9-165DD56359D9}">
      <dsp:nvSpPr>
        <dsp:cNvPr id="0" name=""/>
        <dsp:cNvSpPr/>
      </dsp:nvSpPr>
      <dsp:spPr>
        <a:xfrm>
          <a:off x="4101173" y="5163975"/>
          <a:ext cx="1715055" cy="523091"/>
        </a:xfrm>
        <a:prstGeom prst="rect">
          <a:avLst/>
        </a:prstGeom>
        <a:solidFill>
          <a:schemeClr val="bg1">
            <a:lumMod val="8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3c. Exemplarité</a:t>
          </a:r>
        </a:p>
      </dsp:txBody>
      <dsp:txXfrm>
        <a:off x="4101173" y="5163975"/>
        <a:ext cx="1715055" cy="523091"/>
      </dsp:txXfrm>
    </dsp:sp>
    <dsp:sp modelId="{E6AAD28E-B513-4E09-AD58-30FD7B865DF3}">
      <dsp:nvSpPr>
        <dsp:cNvPr id="0" name=""/>
        <dsp:cNvSpPr/>
      </dsp:nvSpPr>
      <dsp:spPr>
        <a:xfrm>
          <a:off x="6173200" y="4691980"/>
          <a:ext cx="1715055" cy="592542"/>
        </a:xfrm>
        <a:prstGeom prst="rect">
          <a:avLst/>
        </a:prstGeom>
        <a:solidFill>
          <a:schemeClr val="accent6">
            <a:lumMod val="40000"/>
            <a:lumOff val="60000"/>
          </a:schemeClr>
        </a:solidFill>
        <a:ln w="635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3c1. Augmentation de la propension des salariés à covoiturer en véhicules électriques (domicile travail)</a:t>
          </a:r>
        </a:p>
      </dsp:txBody>
      <dsp:txXfrm>
        <a:off x="6173200" y="4691980"/>
        <a:ext cx="1715055" cy="592542"/>
      </dsp:txXfrm>
    </dsp:sp>
    <dsp:sp modelId="{8DA057A2-889C-4826-B4FF-651394376093}">
      <dsp:nvSpPr>
        <dsp:cNvPr id="0" name=""/>
        <dsp:cNvSpPr/>
      </dsp:nvSpPr>
      <dsp:spPr>
        <a:xfrm>
          <a:off x="6173200" y="5498904"/>
          <a:ext cx="1715055" cy="660157"/>
        </a:xfrm>
        <a:prstGeom prst="rect">
          <a:avLst/>
        </a:prstGeom>
        <a:solidFill>
          <a:schemeClr val="accent6">
            <a:lumMod val="40000"/>
            <a:lumOff val="60000"/>
          </a:schemeClr>
        </a:solidFill>
        <a:ln w="635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3c2. Augmentation de la propension des salariés à utiliser les véhicules électriques à titre personnel </a:t>
          </a:r>
        </a:p>
      </dsp:txBody>
      <dsp:txXfrm>
        <a:off x="6173200" y="5498904"/>
        <a:ext cx="1715055" cy="660157"/>
      </dsp:txXfrm>
    </dsp:sp>
    <dsp:sp modelId="{1F388219-9596-4E48-A5FC-9D71127AA434}">
      <dsp:nvSpPr>
        <dsp:cNvPr id="0" name=""/>
        <dsp:cNvSpPr/>
      </dsp:nvSpPr>
      <dsp:spPr>
        <a:xfrm>
          <a:off x="4101173" y="5901449"/>
          <a:ext cx="1715055" cy="523091"/>
        </a:xfrm>
        <a:prstGeom prst="rect">
          <a:avLst/>
        </a:prstGeom>
        <a:solidFill>
          <a:schemeClr val="accent6">
            <a:lumMod val="40000"/>
            <a:lumOff val="6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3d. Fin de vie des véhicules électriques</a:t>
          </a:r>
        </a:p>
      </dsp:txBody>
      <dsp:txXfrm>
        <a:off x="4101173" y="5901449"/>
        <a:ext cx="1715055" cy="523091"/>
      </dsp:txXfrm>
    </dsp:sp>
    <dsp:sp modelId="{14531235-7F85-41B8-9F44-746F216751FC}">
      <dsp:nvSpPr>
        <dsp:cNvPr id="0" name=""/>
        <dsp:cNvSpPr/>
      </dsp:nvSpPr>
      <dsp:spPr>
        <a:xfrm>
          <a:off x="2099223" y="5532712"/>
          <a:ext cx="1715055" cy="523091"/>
        </a:xfrm>
        <a:prstGeom prst="rect">
          <a:avLst/>
        </a:prstGeom>
        <a:solidFill>
          <a:schemeClr val="accent6">
            <a:lumMod val="40000"/>
            <a:lumOff val="60000"/>
          </a:schemeClr>
        </a:solidFill>
        <a:ln w="635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88950">
            <a:lnSpc>
              <a:spcPct val="90000"/>
            </a:lnSpc>
            <a:spcBef>
              <a:spcPct val="0"/>
            </a:spcBef>
            <a:spcAft>
              <a:spcPct val="35000"/>
            </a:spcAft>
          </a:pPr>
          <a:r>
            <a:rPr lang="fr-FR" sz="1100" kern="1200">
              <a:solidFill>
                <a:sysClr val="windowText" lastClr="000000"/>
              </a:solidFill>
            </a:rPr>
            <a:t>4. Augmentation de l'usage des transports en commun</a:t>
          </a:r>
          <a:br>
            <a:rPr lang="fr-FR" sz="1100" kern="1200">
              <a:solidFill>
                <a:sysClr val="windowText" lastClr="000000"/>
              </a:solidFill>
            </a:rPr>
          </a:br>
          <a:r>
            <a:rPr lang="fr-FR" sz="1100" b="1" i="0" kern="1200">
              <a:solidFill>
                <a:srgbClr val="FF0000"/>
              </a:solidFill>
            </a:rPr>
            <a:t>(F1)</a:t>
          </a:r>
          <a:endParaRPr lang="fr-FR" sz="1100" b="1" i="0" kern="1200">
            <a:solidFill>
              <a:sysClr val="windowText" lastClr="000000"/>
            </a:solidFill>
          </a:endParaRPr>
        </a:p>
      </dsp:txBody>
      <dsp:txXfrm>
        <a:off x="2099223" y="5532712"/>
        <a:ext cx="1715055" cy="523091"/>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4192" y="0"/>
          <a:ext cx="1833171"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1- Constituer un groupe de travail</a:t>
          </a:r>
        </a:p>
      </dsp:txBody>
      <dsp:txXfrm>
        <a:off x="22419" y="18227"/>
        <a:ext cx="1796717" cy="585846"/>
      </dsp:txXfrm>
    </dsp:sp>
    <dsp:sp modelId="{6ECAAE18-473A-FC44-8070-D1757400C1E9}">
      <dsp:nvSpPr>
        <dsp:cNvPr id="0" name=""/>
        <dsp:cNvSpPr/>
      </dsp:nvSpPr>
      <dsp:spPr>
        <a:xfrm>
          <a:off x="2020680" y="83836"/>
          <a:ext cx="388632" cy="454626"/>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2020680" y="174761"/>
        <a:ext cx="272042" cy="272776"/>
      </dsp:txXfrm>
    </dsp:sp>
    <dsp:sp modelId="{3005AA60-3F6B-0F47-86AC-4BC6E488AD30}">
      <dsp:nvSpPr>
        <dsp:cNvPr id="0" name=""/>
        <dsp:cNvSpPr/>
      </dsp:nvSpPr>
      <dsp:spPr>
        <a:xfrm>
          <a:off x="2570632" y="0"/>
          <a:ext cx="1833171"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2- Vérifier le juste intitulé de l'action</a:t>
          </a:r>
        </a:p>
      </dsp:txBody>
      <dsp:txXfrm>
        <a:off x="2588859" y="18227"/>
        <a:ext cx="1796717" cy="585846"/>
      </dsp:txXfrm>
    </dsp:sp>
    <dsp:sp modelId="{85E5354A-D003-6A43-97DB-B1CFA5BEBCF4}">
      <dsp:nvSpPr>
        <dsp:cNvPr id="0" name=""/>
        <dsp:cNvSpPr/>
      </dsp:nvSpPr>
      <dsp:spPr>
        <a:xfrm>
          <a:off x="4587120" y="83836"/>
          <a:ext cx="388632" cy="454626"/>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4587120" y="174761"/>
        <a:ext cx="272042" cy="272776"/>
      </dsp:txXfrm>
    </dsp:sp>
    <dsp:sp modelId="{1D35F0F1-D85D-0344-8849-FAEE2C2ECDC4}">
      <dsp:nvSpPr>
        <dsp:cNvPr id="0" name=""/>
        <dsp:cNvSpPr/>
      </dsp:nvSpPr>
      <dsp:spPr>
        <a:xfrm>
          <a:off x="5137071" y="0"/>
          <a:ext cx="1833171"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3- Utiliser les retours d'expérience déjà disponibles</a:t>
          </a:r>
        </a:p>
      </dsp:txBody>
      <dsp:txXfrm>
        <a:off x="5155298" y="18227"/>
        <a:ext cx="1796717" cy="585846"/>
      </dsp:txXfrm>
    </dsp:sp>
    <dsp:sp modelId="{6DD3CDCA-F717-DA44-8350-BFB6A4DB3DF7}">
      <dsp:nvSpPr>
        <dsp:cNvPr id="0" name=""/>
        <dsp:cNvSpPr/>
      </dsp:nvSpPr>
      <dsp:spPr>
        <a:xfrm>
          <a:off x="7153559" y="83836"/>
          <a:ext cx="388632" cy="454626"/>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7153559" y="174761"/>
        <a:ext cx="272042" cy="272776"/>
      </dsp:txXfrm>
    </dsp:sp>
    <dsp:sp modelId="{91030B5F-936F-B847-BDAE-A3AA34E136F1}">
      <dsp:nvSpPr>
        <dsp:cNvPr id="0" name=""/>
        <dsp:cNvSpPr/>
      </dsp:nvSpPr>
      <dsp:spPr>
        <a:xfrm>
          <a:off x="7703511" y="0"/>
          <a:ext cx="1833171"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4- Garder en tête qu'il n'y a pas de solution unique</a:t>
          </a:r>
        </a:p>
      </dsp:txBody>
      <dsp:txXfrm>
        <a:off x="7721738" y="18227"/>
        <a:ext cx="1796717" cy="585846"/>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3742" y="0"/>
          <a:ext cx="1636128"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1- Identifier toutes les conséquences directes de l'action</a:t>
          </a:r>
        </a:p>
      </dsp:txBody>
      <dsp:txXfrm>
        <a:off x="21969" y="18227"/>
        <a:ext cx="1599674" cy="585846"/>
      </dsp:txXfrm>
    </dsp:sp>
    <dsp:sp modelId="{6ECAAE18-473A-FC44-8070-D1757400C1E9}">
      <dsp:nvSpPr>
        <dsp:cNvPr id="0" name=""/>
        <dsp:cNvSpPr/>
      </dsp:nvSpPr>
      <dsp:spPr>
        <a:xfrm>
          <a:off x="1803482" y="108270"/>
          <a:ext cx="346859" cy="40575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1803482" y="189422"/>
        <a:ext cx="242801" cy="243455"/>
      </dsp:txXfrm>
    </dsp:sp>
    <dsp:sp modelId="{3005AA60-3F6B-0F47-86AC-4BC6E488AD30}">
      <dsp:nvSpPr>
        <dsp:cNvPr id="0" name=""/>
        <dsp:cNvSpPr/>
      </dsp:nvSpPr>
      <dsp:spPr>
        <a:xfrm>
          <a:off x="2294321" y="0"/>
          <a:ext cx="1636128"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2- Identifier</a:t>
          </a:r>
          <a:r>
            <a:rPr lang="fr-FR" sz="1100" kern="1200" baseline="0"/>
            <a:t> les conséquences de ces conséquences directes</a:t>
          </a:r>
          <a:endParaRPr lang="fr-FR" sz="1100" kern="1200"/>
        </a:p>
      </dsp:txBody>
      <dsp:txXfrm>
        <a:off x="2312548" y="18227"/>
        <a:ext cx="1599674" cy="585846"/>
      </dsp:txXfrm>
    </dsp:sp>
    <dsp:sp modelId="{85E5354A-D003-6A43-97DB-B1CFA5BEBCF4}">
      <dsp:nvSpPr>
        <dsp:cNvPr id="0" name=""/>
        <dsp:cNvSpPr/>
      </dsp:nvSpPr>
      <dsp:spPr>
        <a:xfrm>
          <a:off x="4094062" y="108270"/>
          <a:ext cx="346859" cy="40575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4094062" y="189422"/>
        <a:ext cx="242801" cy="243455"/>
      </dsp:txXfrm>
    </dsp:sp>
    <dsp:sp modelId="{1D35F0F1-D85D-0344-8849-FAEE2C2ECDC4}">
      <dsp:nvSpPr>
        <dsp:cNvPr id="0" name=""/>
        <dsp:cNvSpPr/>
      </dsp:nvSpPr>
      <dsp:spPr>
        <a:xfrm>
          <a:off x="4584900" y="0"/>
          <a:ext cx="1636128"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3- Identifier</a:t>
          </a:r>
          <a:r>
            <a:rPr lang="fr-FR" sz="1100" kern="1200" baseline="0"/>
            <a:t> les conséquences de ces conséquences</a:t>
          </a:r>
          <a:endParaRPr lang="fr-FR" sz="1100" kern="1200"/>
        </a:p>
      </dsp:txBody>
      <dsp:txXfrm>
        <a:off x="4603127" y="18227"/>
        <a:ext cx="1599674" cy="585846"/>
      </dsp:txXfrm>
    </dsp:sp>
    <dsp:sp modelId="{6DD3CDCA-F717-DA44-8350-BFB6A4DB3DF7}">
      <dsp:nvSpPr>
        <dsp:cNvPr id="0" name=""/>
        <dsp:cNvSpPr/>
      </dsp:nvSpPr>
      <dsp:spPr>
        <a:xfrm>
          <a:off x="6384641" y="108270"/>
          <a:ext cx="346859" cy="40575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fr-FR" sz="1100" kern="1200"/>
        </a:p>
      </dsp:txBody>
      <dsp:txXfrm>
        <a:off x="6384641" y="189422"/>
        <a:ext cx="242801" cy="243455"/>
      </dsp:txXfrm>
    </dsp:sp>
    <dsp:sp modelId="{91030B5F-936F-B847-BDAE-A3AA34E136F1}">
      <dsp:nvSpPr>
        <dsp:cNvPr id="0" name=""/>
        <dsp:cNvSpPr/>
      </dsp:nvSpPr>
      <dsp:spPr>
        <a:xfrm>
          <a:off x="6875479" y="0"/>
          <a:ext cx="1636128"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etc.</a:t>
          </a:r>
        </a:p>
      </dsp:txBody>
      <dsp:txXfrm>
        <a:off x="6893706" y="18227"/>
        <a:ext cx="1599674" cy="585846"/>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909" y="0"/>
          <a:ext cx="3907780"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Pour chaque conséquence identifiée, l’arbre indique (via un jeu de </a:t>
          </a:r>
          <a:br>
            <a:rPr lang="fr-FR" sz="1100" kern="1200"/>
          </a:br>
          <a:r>
            <a:rPr lang="fr-FR" sz="1100" kern="1200"/>
            <a:t>couleurs différentes) si cette conséquence présente ou non un impact .</a:t>
          </a:r>
        </a:p>
      </dsp:txBody>
      <dsp:txXfrm>
        <a:off x="20136" y="18227"/>
        <a:ext cx="3871326" cy="585846"/>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909" y="0"/>
          <a:ext cx="3907780" cy="5969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Pour chaque conséquence identifiée, l’utilisateur indique </a:t>
          </a:r>
          <a:br>
            <a:rPr lang="fr-FR" sz="1100" kern="1200"/>
          </a:br>
          <a:r>
            <a:rPr lang="fr-FR" sz="1100" kern="1200"/>
            <a:t>quelle est l’origine des émissions concernées afin d’identifier les </a:t>
          </a:r>
          <a:br>
            <a:rPr lang="fr-FR" sz="1100" kern="1200"/>
          </a:br>
          <a:r>
            <a:rPr lang="fr-FR" sz="1100" kern="1200"/>
            <a:t>éventuelles interférences entre conséquences. </a:t>
          </a:r>
        </a:p>
      </dsp:txBody>
      <dsp:txXfrm>
        <a:off x="19392" y="17483"/>
        <a:ext cx="3872814" cy="561934"/>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909" y="0"/>
          <a:ext cx="3907780" cy="55456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Une conséquence n’est pas la description d’une conséquence antérieure mais bien une conséquence de cette conséquence. </a:t>
          </a:r>
        </a:p>
      </dsp:txBody>
      <dsp:txXfrm>
        <a:off x="18152" y="16243"/>
        <a:ext cx="3875294" cy="522081"/>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909" y="0"/>
          <a:ext cx="3907780" cy="50164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kern="1200"/>
            <a:t>Il est possible d’agréger certaines conséquences en une </a:t>
          </a:r>
          <a:br>
            <a:rPr lang="fr-FR" sz="1100" kern="1200"/>
          </a:br>
          <a:r>
            <a:rPr lang="fr-FR" sz="1100" kern="1200"/>
            <a:t>conséquence unique pour améliorer la lisibilité de l’arbre.</a:t>
          </a:r>
        </a:p>
      </dsp:txBody>
      <dsp:txXfrm>
        <a:off x="16602" y="14693"/>
        <a:ext cx="3878394" cy="472261"/>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CABFC25-BE8B-8348-8457-633CDA564A82}">
      <dsp:nvSpPr>
        <dsp:cNvPr id="0" name=""/>
        <dsp:cNvSpPr/>
      </dsp:nvSpPr>
      <dsp:spPr>
        <a:xfrm>
          <a:off x="1909" y="0"/>
          <a:ext cx="3907780" cy="622300"/>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fr-FR" sz="1100" b="0" i="0" u="none" strike="noStrike" kern="1200">
              <a:solidFill>
                <a:schemeClr val="lt1"/>
              </a:solidFill>
              <a:effectLst/>
              <a:latin typeface="+mn-lt"/>
              <a:ea typeface="+mn-ea"/>
              <a:cs typeface="+mn-cs"/>
            </a:rPr>
            <a:t>Utiliser d’emblée la structure d’arbre comme support de réflexion  </a:t>
          </a:r>
          <a:r>
            <a:rPr lang="fr-FR" sz="1100" kern="1200"/>
            <a:t> </a:t>
          </a:r>
        </a:p>
      </dsp:txBody>
      <dsp:txXfrm>
        <a:off x="20136" y="18227"/>
        <a:ext cx="3871326" cy="585846"/>
      </dsp:txXfrm>
    </dsp:sp>
  </dsp:spTree>
</dsp:drawing>
</file>

<file path=xl/diagrams/layout1.xml><?xml version="1.0" encoding="utf-8"?>
<dgm:layoutDef xmlns:dgm="http://schemas.openxmlformats.org/drawingml/2006/diagram" xmlns:a="http://schemas.openxmlformats.org/drawingml/2006/main" uniqueId="urn:microsoft.com/office/officeart/2009/3/layout/HorizontalOrganizationChart">
  <dgm:title val=""/>
  <dgm:desc val=""/>
  <dgm:catLst>
    <dgm:cat type="hierarchy" pri="43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305"/>
      <dgm:constr type="w" for="des" forName="rootComposite" refType="w" fact="10"/>
      <dgm:constr type="h" for="des" forName="rootComposite" refType="w" refFor="des" refForName="rootComposite1" fact="0.305"/>
      <dgm:constr type="w" for="des" forName="rootComposite3" refType="w" fact="10"/>
      <dgm:constr type="h" for="des" forName="rootComposite3" refType="w" refFor="des" refForName="rootComposite1" fact="0.305"/>
      <dgm:constr type="primFontSz" for="des" ptType="node" op="equ"/>
      <dgm:constr type="sp" for="des" op="equ"/>
      <dgm:constr type="sp" for="des" forName="hierRoot1" refType="w" refFor="des" refForName="rootComposite1" fact="0.2"/>
      <dgm:constr type="sp" for="des" forName="hierRoot2" refType="sp" refFor="des" refForName="hierRoot1"/>
      <dgm:constr type="sp" for="des" forName="hierRoot3" refType="sp" refFor="des" refForName="hierRoot1"/>
      <dgm:constr type="sibSp" refType="w" refFor="des" refForName="rootComposite1" fact="0.125"/>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125"/>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func="var" arg="dir" op="equ" val="norm">
                  <dgm:alg type="hierRoot">
                    <dgm:param type="hierAlign" val="lT"/>
                  </dgm:alg>
                  <dgm:constrLst>
                    <dgm:constr type="alignOff" val="0.75"/>
                  </dgm:constrLst>
                </dgm:if>
                <dgm:else name="Name9">
                  <dgm:alg type="hierRoot">
                    <dgm:param type="hierAlign" val="rT"/>
                  </dgm:alg>
                  <dgm:constrLst>
                    <dgm:constr type="alignOff" val="0.75"/>
                  </dgm:constrLst>
                </dgm:else>
              </dgm:choose>
            </dgm:if>
            <dgm:if name="Name10" func="var" arg="hierBranch" op="equ" val="r">
              <dgm:choose name="Name11">
                <dgm:if name="Name12" func="var" arg="dir" op="equ" val="norm">
                  <dgm:alg type="hierRoot">
                    <dgm:param type="hierAlign" val="lB"/>
                  </dgm:alg>
                  <dgm:constrLst>
                    <dgm:constr type="alignOff" val="0.75"/>
                  </dgm:constrLst>
                </dgm:if>
                <dgm:else name="Name13">
                  <dgm:alg type="hierRoot">
                    <dgm:param type="hierAlign" val="rB"/>
                  </dgm:alg>
                  <dgm:constrLst>
                    <dgm:constr type="alignOff" val="0.75"/>
                  </dgm:constrLst>
                </dgm:else>
              </dgm:choose>
            </dgm:if>
            <dgm:if name="Name14" func="var" arg="hierBranch" op="equ" val="hang">
              <dgm:choose name="Name15">
                <dgm:if name="Name16" func="var" arg="dir" op="equ" val="norm">
                  <dgm:alg type="hierRoot">
                    <dgm:param type="hierAlign" val="lCtrCh"/>
                  </dgm:alg>
                  <dgm:constrLst>
                    <dgm:constr type="alignOff" val="0.65"/>
                  </dgm:constrLst>
                </dgm:if>
                <dgm:else name="Name17">
                  <dgm:alg type="hierRoot">
                    <dgm:param type="hierAlign" val="rCtrCh"/>
                  </dgm:alg>
                  <dgm:constrLst>
                    <dgm:constr type="alignOff" val="0.65"/>
                  </dgm:constrLst>
                </dgm:else>
              </dgm:choose>
            </dgm:if>
            <dgm:else name="Name18">
              <dgm:choose name="Name19">
                <dgm:if name="Name20" func="var" arg="dir" op="equ" val="norm">
                  <dgm:alg type="hierRoot">
                    <dgm:param type="hierAlign" val="lCtrCh"/>
                  </dgm:alg>
                  <dgm:constrLst>
                    <dgm:constr type="alignOff"/>
                    <dgm:constr type="bendDist" for="des" ptType="parTrans" refType="sp" fact="0.5"/>
                  </dgm:constrLst>
                </dgm:if>
                <dgm:else name="Name21">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22">
              <dgm:if name="Name23"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24"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25"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6">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7">
              <dgm:if name="Name28" func="var" arg="hierBranch" op="equ" val="l">
                <dgm:choose name="Name29">
                  <dgm:if name="Name30" func="var" arg="dir" op="equ" val="norm">
                    <dgm:alg type="hierChild">
                      <dgm:param type="chAlign" val="t"/>
                      <dgm:param type="linDir" val="fromL"/>
                    </dgm:alg>
                  </dgm:if>
                  <dgm:else name="Name31">
                    <dgm:alg type="hierChild">
                      <dgm:param type="chAlign" val="t"/>
                      <dgm:param type="linDir" val="fromR"/>
                    </dgm:alg>
                  </dgm:else>
                </dgm:choose>
              </dgm:if>
              <dgm:if name="Name32" func="var" arg="hierBranch" op="equ" val="r">
                <dgm:choose name="Name33">
                  <dgm:if name="Name34" func="var" arg="dir" op="equ" val="norm">
                    <dgm:alg type="hierChild">
                      <dgm:param type="chAlign" val="b"/>
                      <dgm:param type="linDir" val="fromL"/>
                    </dgm:alg>
                  </dgm:if>
                  <dgm:else name="Name35">
                    <dgm:alg type="hierChild">
                      <dgm:param type="chAlign" val="b"/>
                      <dgm:param type="linDir" val="fromR"/>
                    </dgm:alg>
                  </dgm:else>
                </dgm:choose>
              </dgm:if>
              <dgm:if name="Name36" func="var" arg="hierBranch" op="equ" val="hang">
                <dgm:choose name="Name37">
                  <dgm:if name="Name38" func="var" arg="dir" op="equ" val="norm">
                    <dgm:alg type="hierChild">
                      <dgm:param type="chAlign" val="l"/>
                      <dgm:param type="linDir" val="fromT"/>
                      <dgm:param type="secChAlign" val="t"/>
                      <dgm:param type="secLinDir" val="fromL"/>
                    </dgm:alg>
                  </dgm:if>
                  <dgm:else name="Name39">
                    <dgm:alg type="hierChild">
                      <dgm:param type="chAlign" val="r"/>
                      <dgm:param type="linDir" val="fromT"/>
                      <dgm:param type="secChAlign" val="t"/>
                      <dgm:param type="secLinDir" val="fromR"/>
                    </dgm:alg>
                  </dgm:else>
                </dgm:choose>
              </dgm:if>
              <dgm:else name="Name40">
                <dgm:choose name="Name41">
                  <dgm:if name="Name42" func="var" arg="dir" op="equ" val="norm">
                    <dgm:alg type="hierChild">
                      <dgm:param type="linDir" val="fromT"/>
                      <dgm:param type="chAlign" val="l"/>
                    </dgm:alg>
                  </dgm:if>
                  <dgm:else name="Name43">
                    <dgm:alg type="hierChild">
                      <dgm:param type="linDir" val="fromT"/>
                      <dgm:param type="chAlign" val="r"/>
                    </dgm:alg>
                  </dgm:else>
                </dgm:choose>
              </dgm:else>
            </dgm:choose>
            <dgm:shape xmlns:r="http://schemas.openxmlformats.org/officeDocument/2006/relationships" r:blip="">
              <dgm:adjLst/>
            </dgm:shape>
            <dgm:presOf/>
            <dgm:constrLst/>
            <dgm:ruleLst/>
            <dgm:forEach name="rep2a" axis="ch" ptType="nonAsst">
              <dgm:forEach name="Name44" axis="precedSib" ptType="parTrans" st="-1" cnt="1">
                <dgm:choose name="Name45">
                  <dgm:if name="Name46" func="var" arg="hierBranch" op="equ" val="hang">
                    <dgm:layoutNode name="Name47">
                      <dgm:choose name="Name48">
                        <dgm:if name="Name49" func="var" arg="dir" op="equ" val="norm">
                          <dgm:alg type="conn">
                            <dgm:param type="connRout" val="bend"/>
                            <dgm:param type="dim" val="1D"/>
                            <dgm:param type="endSty" val="noArr"/>
                            <dgm:param type="begPts" val="midR"/>
                            <dgm:param type="endPts" val="bCtr tCtr"/>
                          </dgm:alg>
                        </dgm:if>
                        <dgm:else name="Name50">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1" func="var" arg="hierBranch" op="equ" val="l">
                    <dgm:layoutNode name="Name52">
                      <dgm:choose name="Name53">
                        <dgm:if name="Name54" func="var" arg="dir" op="equ" val="norm">
                          <dgm:alg type="conn">
                            <dgm:param type="connRout" val="bend"/>
                            <dgm:param type="dim" val="1D"/>
                            <dgm:param type="endSty" val="noArr"/>
                            <dgm:param type="begPts" val="midR"/>
                            <dgm:param type="endPts" val="tCtr"/>
                          </dgm:alg>
                        </dgm:if>
                        <dgm:else name="Name55">
                          <dgm:alg type="conn">
                            <dgm:param type="connRout" val="bend"/>
                            <dgm:param type="dim" val="1D"/>
                            <dgm:param type="endSty" val="noArr"/>
                            <dgm:param type="begPts" val="midL"/>
                            <dgm:param type="endPts" val="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6" func="var" arg="hierBranch" op="equ" val="r">
                    <dgm:layoutNode name="Name57">
                      <dgm:choose name="Name58">
                        <dgm:if name="Name59" func="var" arg="dir" op="equ" val="norm">
                          <dgm:alg type="conn">
                            <dgm:param type="connRout" val="bend"/>
                            <dgm:param type="dim" val="1D"/>
                            <dgm:param type="endSty" val="noArr"/>
                            <dgm:param type="begPts" val="midR"/>
                            <dgm:param type="endPts" val="bCtr"/>
                          </dgm:alg>
                        </dgm:if>
                        <dgm:else name="Name60">
                          <dgm:alg type="conn">
                            <dgm:param type="connRout" val="bend"/>
                            <dgm:param type="dim" val="1D"/>
                            <dgm:param type="endSty" val="noArr"/>
                            <dgm:param type="begPts" val="midL"/>
                            <dgm:param type="endPts" val="bCtr"/>
                          </dgm:alg>
                        </dgm:else>
                      </dgm:choose>
                      <dgm:shape xmlns:r="http://schemas.openxmlformats.org/officeDocument/2006/relationships" type="conn" r:blip="" zOrderOff="-99999">
                        <dgm:adjLst/>
                      </dgm:shape>
                      <dgm:presOf axis="self"/>
                      <dgm:constrLst>
                        <dgm:constr type="begPad"/>
                        <dgm:constr type="endPad"/>
                      </dgm:constrLst>
                      <dgm:ruleLst/>
                    </dgm:layoutNode>
                  </dgm:if>
                  <dgm:else name="Name61">
                    <dgm:choose name="Name62">
                      <dgm:if name="Name63" func="var" arg="dir" op="equ" val="norm">
                        <dgm:layoutNode name="Name64">
                          <dgm:alg type="conn">
                            <dgm:param type="connRout" val="bend"/>
                            <dgm:param type="dim" val="1D"/>
                            <dgm:param type="endSty" val="noArr"/>
                            <dgm:param type="begPts" val="midR"/>
                            <dgm:param type="endPts" val="midL"/>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else name="Name65">
                        <dgm:layoutNode name="Name66">
                          <dgm:alg type="conn">
                            <dgm:param type="connRout" val="bend"/>
                            <dgm:param type="dim" val="1D"/>
                            <dgm:param type="endSty" val="noArr"/>
                            <dgm:param type="begPts" val="midL"/>
                            <dgm:param type="endPts" val="midR"/>
                            <dgm:param type="bendPt" val="end"/>
                          </dgm:alg>
                          <dgm:shape xmlns:r="http://schemas.openxmlformats.org/officeDocument/2006/relationships" type="conn" r:blip="" zOrderOff="-99999">
                            <dgm:adjLst/>
                          </dgm:shape>
                          <dgm:presOf axis="self"/>
                          <dgm:constrLst>
                            <dgm:constr type="begPad"/>
                            <dgm:constr type="endPad"/>
                          </dgm:constrLst>
                          <dgm:ruleLst/>
                        </dgm:layoutNode>
                      </dgm:else>
                    </dgm:choose>
                  </dgm:else>
                </dgm:choose>
              </dgm:forEach>
              <dgm:layoutNode name="hierRoot2">
                <dgm:varLst>
                  <dgm:hierBranch val="init"/>
                </dgm:varLst>
                <dgm:choose name="Name67">
                  <dgm:if name="Name68" func="var" arg="hierBranch" op="equ" val="l">
                    <dgm:choose name="Name69">
                      <dgm:if name="Name70" func="var" arg="dir" op="equ" val="norm">
                        <dgm:alg type="hierRoot">
                          <dgm:param type="hierAlign" val="lT"/>
                        </dgm:alg>
                        <dgm:constrLst>
                          <dgm:constr type="alignOff" val="0.75"/>
                        </dgm:constrLst>
                      </dgm:if>
                      <dgm:else name="Name71">
                        <dgm:alg type="hierRoot">
                          <dgm:param type="hierAlign" val="rT"/>
                        </dgm:alg>
                        <dgm:constrLst>
                          <dgm:constr type="alignOff" val="0.75"/>
                        </dgm:constrLst>
                      </dgm:else>
                    </dgm:choose>
                  </dgm:if>
                  <dgm:if name="Name72" func="var" arg="hierBranch" op="equ" val="r">
                    <dgm:choose name="Name73">
                      <dgm:if name="Name74" func="var" arg="dir" op="equ" val="norm">
                        <dgm:alg type="hierRoot">
                          <dgm:param type="hierAlign" val="lB"/>
                        </dgm:alg>
                        <dgm:constrLst>
                          <dgm:constr type="alignOff" val="0.75"/>
                        </dgm:constrLst>
                      </dgm:if>
                      <dgm:else name="Name75">
                        <dgm:alg type="hierRoot">
                          <dgm:param type="hierAlign" val="rB"/>
                        </dgm:alg>
                        <dgm:constrLst>
                          <dgm:constr type="alignOff" val="0.75"/>
                        </dgm:constrLst>
                      </dgm:else>
                    </dgm:choose>
                  </dgm:if>
                  <dgm:if name="Name76" func="var" arg="hierBranch" op="equ" val="hang">
                    <dgm:choose name="Name77">
                      <dgm:if name="Name78" func="var" arg="dir" op="equ" val="norm">
                        <dgm:alg type="hierRoot">
                          <dgm:param type="hierAlign" val="lCtrCh"/>
                        </dgm:alg>
                        <dgm:constrLst>
                          <dgm:constr type="alignOff" val="0.65"/>
                        </dgm:constrLst>
                      </dgm:if>
                      <dgm:else name="Name79">
                        <dgm:alg type="hierRoot">
                          <dgm:param type="hierAlign" val="rCtrCh"/>
                        </dgm:alg>
                        <dgm:constrLst>
                          <dgm:constr type="alignOff" val="0.65"/>
                        </dgm:constrLst>
                      </dgm:else>
                    </dgm:choose>
                  </dgm:if>
                  <dgm:else name="Name80">
                    <dgm:choose name="Name81">
                      <dgm:if name="Name82" func="var" arg="dir" op="equ" val="norm">
                        <dgm:alg type="hierRoot">
                          <dgm:param type="hierAlign" val="lCtrCh"/>
                        </dgm:alg>
                        <dgm:constrLst>
                          <dgm:constr type="alignOff"/>
                          <dgm:constr type="bendDist" for="des" ptType="parTrans" refType="sp" fact="0.5"/>
                        </dgm:constrLst>
                      </dgm:if>
                      <dgm:else name="Name83">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
                  <dgm:alg type="composite"/>
                  <dgm:shape xmlns:r="http://schemas.openxmlformats.org/officeDocument/2006/relationships" r:blip="">
                    <dgm:adjLst/>
                  </dgm:shape>
                  <dgm:presOf axis="self" ptType="node" cnt="1"/>
                  <dgm:choose name="Name84">
                    <dgm:if name="Name85"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6"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7"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8">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9">
                    <dgm:if name="Name90" func="var" arg="hierBranch" op="equ" val="l">
                      <dgm:choose name="Name91">
                        <dgm:if name="Name92" func="var" arg="dir" op="equ" val="norm">
                          <dgm:alg type="hierChild">
                            <dgm:param type="chAlign" val="t"/>
                            <dgm:param type="linDir" val="fromL"/>
                          </dgm:alg>
                        </dgm:if>
                        <dgm:else name="Name93">
                          <dgm:alg type="hierChild">
                            <dgm:param type="chAlign" val="t"/>
                            <dgm:param type="linDir" val="fromR"/>
                          </dgm:alg>
                        </dgm:else>
                      </dgm:choose>
                    </dgm:if>
                    <dgm:if name="Name94" func="var" arg="hierBranch" op="equ" val="r">
                      <dgm:choose name="Name95">
                        <dgm:if name="Name96" func="var" arg="dir" op="equ" val="norm">
                          <dgm:alg type="hierChild">
                            <dgm:param type="chAlign" val="b"/>
                            <dgm:param type="linDir" val="fromL"/>
                          </dgm:alg>
                        </dgm:if>
                        <dgm:else name="Name97">
                          <dgm:alg type="hierChild">
                            <dgm:param type="chAlign" val="b"/>
                            <dgm:param type="linDir" val="fromR"/>
                          </dgm:alg>
                        </dgm:else>
                      </dgm:choose>
                    </dgm:if>
                    <dgm:if name="Name98" func="var" arg="hierBranch" op="equ" val="hang">
                      <dgm:choose name="Name99">
                        <dgm:if name="Name100" func="var" arg="dir" op="equ" val="norm">
                          <dgm:alg type="hierChild">
                            <dgm:param type="chAlign" val="l"/>
                            <dgm:param type="linDir" val="fromT"/>
                            <dgm:param type="secChAlign" val="t"/>
                            <dgm:param type="secLinDir" val="fromL"/>
                          </dgm:alg>
                        </dgm:if>
                        <dgm:else name="Name101">
                          <dgm:alg type="hierChild">
                            <dgm:param type="chAlign" val="r"/>
                            <dgm:param type="linDir" val="fromT"/>
                            <dgm:param type="secChAlign" val="t"/>
                            <dgm:param type="secLinDir" val="fromR"/>
                          </dgm:alg>
                        </dgm:else>
                      </dgm:choose>
                    </dgm:if>
                    <dgm:else name="Name102">
                      <dgm:choose name="Name103">
                        <dgm:if name="Name104" func="var" arg="dir" op="equ" val="norm">
                          <dgm:alg type="hierChild">
                            <dgm:param type="linDir" val="fromT"/>
                            <dgm:param type="chAlign" val="l"/>
                          </dgm:alg>
                        </dgm:if>
                        <dgm:else name="Name105">
                          <dgm:alg type="hierChild">
                            <dgm:param type="linDir" val="fromT"/>
                            <dgm:param type="chAlign" val="r"/>
                          </dgm:alg>
                        </dgm:else>
                      </dgm:choose>
                    </dgm:else>
                  </dgm:choose>
                  <dgm:shape xmlns:r="http://schemas.openxmlformats.org/officeDocument/2006/relationships" r:blip="">
                    <dgm:adjLst/>
                  </dgm:shape>
                  <dgm:presOf/>
                  <dgm:constrLst/>
                  <dgm:ruleLst/>
                  <dgm:forEach name="Name106" ref="rep2a"/>
                </dgm:layoutNode>
                <dgm:layoutNode name="hierChild5">
                  <dgm:choose name="Name107">
                    <dgm:if name="Name108" func="var" arg="dir" op="equ" val="norm">
                      <dgm:alg type="hierChild">
                        <dgm:param type="chAlign" val="l"/>
                        <dgm:param type="linDir" val="fromT"/>
                        <dgm:param type="secChAlign" val="t"/>
                        <dgm:param type="secLinDir" val="fromL"/>
                      </dgm:alg>
                    </dgm:if>
                    <dgm:else name="Name109">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10" ref="rep2b"/>
                </dgm:layoutNode>
              </dgm:layoutNode>
            </dgm:forEach>
          </dgm:layoutNode>
          <dgm:layoutNode name="hierChild3">
            <dgm:choose name="Name111">
              <dgm:if name="Name112" func="var" arg="dir" op="equ" val="norm">
                <dgm:alg type="hierChild">
                  <dgm:param type="chAlign" val="l"/>
                  <dgm:param type="linDir" val="fromT"/>
                  <dgm:param type="secChAlign" val="t"/>
                  <dgm:param type="secLinDir" val="fromL"/>
                </dgm:alg>
              </dgm:if>
              <dgm:else name="Name113">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rep2b" axis="ch" ptType="asst">
              <dgm:forEach name="Name114" axis="precedSib" ptType="parTrans" st="-1" cnt="1">
                <dgm:layoutNode name="Name115">
                  <dgm:choose name="Name116">
                    <dgm:if name="Name117" func="var" arg="dir" op="equ" val="norm">
                      <dgm:alg type="conn">
                        <dgm:param type="connRout" val="bend"/>
                        <dgm:param type="dim" val="1D"/>
                        <dgm:param type="endSty" val="noArr"/>
                        <dgm:param type="begPts" val="midR"/>
                        <dgm:param type="endPts" val="bCtr tCtr"/>
                      </dgm:alg>
                    </dgm:if>
                    <dgm:else name="Name118">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9">
                  <dgm:if name="Name120" func="var" arg="hierBranch" op="equ" val="l">
                    <dgm:choose name="Name121">
                      <dgm:if name="Name122" func="var" arg="dir" op="equ" val="norm">
                        <dgm:alg type="hierRoot">
                          <dgm:param type="hierAlign" val="lT"/>
                        </dgm:alg>
                        <dgm:constrLst>
                          <dgm:constr type="alignOff" val="0.75"/>
                        </dgm:constrLst>
                      </dgm:if>
                      <dgm:else name="Name123">
                        <dgm:alg type="hierRoot">
                          <dgm:param type="hierAlign" val="rT"/>
                        </dgm:alg>
                        <dgm:constrLst>
                          <dgm:constr type="alignOff" val="0.75"/>
                        </dgm:constrLst>
                      </dgm:else>
                    </dgm:choose>
                  </dgm:if>
                  <dgm:if name="Name124" func="var" arg="hierBranch" op="equ" val="r">
                    <dgm:choose name="Name125">
                      <dgm:if name="Name126" func="var" arg="dir" op="equ" val="norm">
                        <dgm:alg type="hierRoot">
                          <dgm:param type="hierAlign" val="lB"/>
                        </dgm:alg>
                        <dgm:constrLst>
                          <dgm:constr type="alignOff" val="0.75"/>
                        </dgm:constrLst>
                      </dgm:if>
                      <dgm:else name="Name127">
                        <dgm:alg type="hierRoot">
                          <dgm:param type="hierAlign" val="rB"/>
                        </dgm:alg>
                        <dgm:constrLst>
                          <dgm:constr type="alignOff" val="0.75"/>
                        </dgm:constrLst>
                      </dgm:else>
                    </dgm:choose>
                  </dgm:if>
                  <dgm:if name="Name128" func="var" arg="hierBranch" op="equ" val="hang">
                    <dgm:choose name="Name129">
                      <dgm:if name="Name130" func="var" arg="dir" op="equ" val="norm">
                        <dgm:alg type="hierRoot">
                          <dgm:param type="hierAlign" val="lCtrCh"/>
                        </dgm:alg>
                        <dgm:constrLst>
                          <dgm:constr type="alignOff" val="0.65"/>
                        </dgm:constrLst>
                      </dgm:if>
                      <dgm:else name="Name131">
                        <dgm:alg type="hierRoot">
                          <dgm:param type="hierAlign" val="rCtrCh"/>
                        </dgm:alg>
                        <dgm:constrLst>
                          <dgm:constr type="alignOff" val="0.65"/>
                        </dgm:constrLst>
                      </dgm:else>
                    </dgm:choose>
                  </dgm:if>
                  <dgm:else name="Name132">
                    <dgm:choose name="Name133">
                      <dgm:if name="Name134" func="var" arg="dir" op="equ" val="norm">
                        <dgm:alg type="hierRoot">
                          <dgm:param type="hierAlign" val="lCtrCh"/>
                        </dgm:alg>
                        <dgm:constrLst>
                          <dgm:constr type="alignOff"/>
                          <dgm:constr type="bendDist" for="des" ptType="parTrans" refType="sp" fact="0.5"/>
                        </dgm:constrLst>
                      </dgm:if>
                      <dgm:else name="Name135">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3">
                  <dgm:alg type="composite"/>
                  <dgm:shape xmlns:r="http://schemas.openxmlformats.org/officeDocument/2006/relationships" r:blip="">
                    <dgm:adjLst/>
                  </dgm:shape>
                  <dgm:presOf axis="self" ptType="node" cnt="1"/>
                  <dgm:choose name="Name136">
                    <dgm:if name="Name137"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38"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39"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40">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41">
                    <dgm:if name="Name142" func="var" arg="hierBranch" op="equ" val="l">
                      <dgm:choose name="Name143">
                        <dgm:if name="Name144" func="var" arg="dir" op="equ" val="norm">
                          <dgm:alg type="hierChild">
                            <dgm:param type="chAlign" val="t"/>
                            <dgm:param type="linDir" val="fromL"/>
                          </dgm:alg>
                        </dgm:if>
                        <dgm:else name="Name145">
                          <dgm:alg type="hierChild">
                            <dgm:param type="chAlign" val="t"/>
                            <dgm:param type="linDir" val="fromR"/>
                          </dgm:alg>
                        </dgm:else>
                      </dgm:choose>
                    </dgm:if>
                    <dgm:if name="Name146" func="var" arg="hierBranch" op="equ" val="r">
                      <dgm:choose name="Name147">
                        <dgm:if name="Name148" func="var" arg="dir" op="equ" val="norm">
                          <dgm:alg type="hierChild">
                            <dgm:param type="chAlign" val="b"/>
                            <dgm:param type="linDir" val="fromL"/>
                          </dgm:alg>
                        </dgm:if>
                        <dgm:else name="Name149">
                          <dgm:alg type="hierChild">
                            <dgm:param type="chAlign" val="b"/>
                            <dgm:param type="linDir" val="fromR"/>
                          </dgm:alg>
                        </dgm:else>
                      </dgm:choose>
                    </dgm:if>
                    <dgm:if name="Name150" func="var" arg="hierBranch" op="equ" val="hang">
                      <dgm:choose name="Name151">
                        <dgm:if name="Name152" func="var" arg="dir" op="equ" val="norm">
                          <dgm:alg type="hierChild">
                            <dgm:param type="chAlign" val="l"/>
                            <dgm:param type="linDir" val="fromT"/>
                            <dgm:param type="secChAlign" val="t"/>
                            <dgm:param type="secLinDir" val="fromL"/>
                          </dgm:alg>
                        </dgm:if>
                        <dgm:else name="Name153">
                          <dgm:alg type="hierChild">
                            <dgm:param type="chAlign" val="r"/>
                            <dgm:param type="linDir" val="fromT"/>
                            <dgm:param type="secChAlign" val="t"/>
                            <dgm:param type="secLinDir" val="fromR"/>
                          </dgm:alg>
                        </dgm:else>
                      </dgm:choose>
                    </dgm:if>
                    <dgm:else name="Name154">
                      <dgm:choose name="Name155">
                        <dgm:if name="Name156" func="var" arg="dir" op="equ" val="norm">
                          <dgm:alg type="hierChild">
                            <dgm:param type="linDir" val="fromT"/>
                            <dgm:param type="chAlign" val="l"/>
                          </dgm:alg>
                        </dgm:if>
                        <dgm:else name="Name157">
                          <dgm:alg type="hierChild">
                            <dgm:param type="linDir" val="fromT"/>
                            <dgm:param type="chAlign" val="r"/>
                          </dgm:alg>
                        </dgm:else>
                      </dgm:choose>
                    </dgm:else>
                  </dgm:choose>
                  <dgm:shape xmlns:r="http://schemas.openxmlformats.org/officeDocument/2006/relationships" r:blip="">
                    <dgm:adjLst/>
                  </dgm:shape>
                  <dgm:presOf/>
                  <dgm:constrLst/>
                  <dgm:ruleLst/>
                  <dgm:forEach name="Name158" ref="rep2a"/>
                </dgm:layoutNode>
                <dgm:layoutNode name="hierChild7">
                  <dgm:choose name="Name159">
                    <dgm:if name="Name160" func="var" arg="dir" op="equ" val="norm">
                      <dgm:alg type="hierChild">
                        <dgm:param type="chAlign" val="l"/>
                        <dgm:param type="linDir" val="fromT"/>
                        <dgm:param type="secChAlign" val="t"/>
                        <dgm:param type="secLinDir" val="fromL"/>
                      </dgm:alg>
                    </dgm:if>
                    <dgm:else name="Name161">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62" ref="rep2b"/>
                </dgm:layoutNode>
              </dgm:layoutNode>
            </dgm:forEach>
          </dgm:layoutNode>
        </dgm:layoutNode>
      </dgm:forEach>
    </dgm:forEach>
  </dgm:layoutNode>
</dgm:layoutDef>
</file>

<file path=xl/diagrams/layout10.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5.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6.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7.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18.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9/3/layout/HorizontalOrganizationChart">
  <dgm:title val=""/>
  <dgm:desc val=""/>
  <dgm:catLst>
    <dgm:cat type="hierarchy" pri="43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305"/>
      <dgm:constr type="w" for="des" forName="rootComposite" refType="w" fact="10"/>
      <dgm:constr type="h" for="des" forName="rootComposite" refType="w" refFor="des" refForName="rootComposite1" fact="0.305"/>
      <dgm:constr type="w" for="des" forName="rootComposite3" refType="w" fact="10"/>
      <dgm:constr type="h" for="des" forName="rootComposite3" refType="w" refFor="des" refForName="rootComposite1" fact="0.305"/>
      <dgm:constr type="primFontSz" for="des" ptType="node" op="equ"/>
      <dgm:constr type="sp" for="des" op="equ"/>
      <dgm:constr type="sp" for="des" forName="hierRoot1" refType="w" refFor="des" refForName="rootComposite1" fact="0.2"/>
      <dgm:constr type="sp" for="des" forName="hierRoot2" refType="sp" refFor="des" refForName="hierRoot1"/>
      <dgm:constr type="sp" for="des" forName="hierRoot3" refType="sp" refFor="des" refForName="hierRoot1"/>
      <dgm:constr type="sibSp" refType="w" refFor="des" refForName="rootComposite1" fact="0.125"/>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125"/>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func="var" arg="dir" op="equ" val="norm">
                  <dgm:alg type="hierRoot">
                    <dgm:param type="hierAlign" val="lT"/>
                  </dgm:alg>
                  <dgm:constrLst>
                    <dgm:constr type="alignOff" val="0.75"/>
                  </dgm:constrLst>
                </dgm:if>
                <dgm:else name="Name9">
                  <dgm:alg type="hierRoot">
                    <dgm:param type="hierAlign" val="rT"/>
                  </dgm:alg>
                  <dgm:constrLst>
                    <dgm:constr type="alignOff" val="0.75"/>
                  </dgm:constrLst>
                </dgm:else>
              </dgm:choose>
            </dgm:if>
            <dgm:if name="Name10" func="var" arg="hierBranch" op="equ" val="r">
              <dgm:choose name="Name11">
                <dgm:if name="Name12" func="var" arg="dir" op="equ" val="norm">
                  <dgm:alg type="hierRoot">
                    <dgm:param type="hierAlign" val="lB"/>
                  </dgm:alg>
                  <dgm:constrLst>
                    <dgm:constr type="alignOff" val="0.75"/>
                  </dgm:constrLst>
                </dgm:if>
                <dgm:else name="Name13">
                  <dgm:alg type="hierRoot">
                    <dgm:param type="hierAlign" val="rB"/>
                  </dgm:alg>
                  <dgm:constrLst>
                    <dgm:constr type="alignOff" val="0.75"/>
                  </dgm:constrLst>
                </dgm:else>
              </dgm:choose>
            </dgm:if>
            <dgm:if name="Name14" func="var" arg="hierBranch" op="equ" val="hang">
              <dgm:choose name="Name15">
                <dgm:if name="Name16" func="var" arg="dir" op="equ" val="norm">
                  <dgm:alg type="hierRoot">
                    <dgm:param type="hierAlign" val="lCtrCh"/>
                  </dgm:alg>
                  <dgm:constrLst>
                    <dgm:constr type="alignOff" val="0.65"/>
                  </dgm:constrLst>
                </dgm:if>
                <dgm:else name="Name17">
                  <dgm:alg type="hierRoot">
                    <dgm:param type="hierAlign" val="rCtrCh"/>
                  </dgm:alg>
                  <dgm:constrLst>
                    <dgm:constr type="alignOff" val="0.65"/>
                  </dgm:constrLst>
                </dgm:else>
              </dgm:choose>
            </dgm:if>
            <dgm:else name="Name18">
              <dgm:choose name="Name19">
                <dgm:if name="Name20" func="var" arg="dir" op="equ" val="norm">
                  <dgm:alg type="hierRoot">
                    <dgm:param type="hierAlign" val="lCtrCh"/>
                  </dgm:alg>
                  <dgm:constrLst>
                    <dgm:constr type="alignOff"/>
                    <dgm:constr type="bendDist" for="des" ptType="parTrans" refType="sp" fact="0.5"/>
                  </dgm:constrLst>
                </dgm:if>
                <dgm:else name="Name21">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22">
              <dgm:if name="Name23"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24"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25"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6">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7">
              <dgm:if name="Name28" func="var" arg="hierBranch" op="equ" val="l">
                <dgm:choose name="Name29">
                  <dgm:if name="Name30" func="var" arg="dir" op="equ" val="norm">
                    <dgm:alg type="hierChild">
                      <dgm:param type="chAlign" val="t"/>
                      <dgm:param type="linDir" val="fromL"/>
                    </dgm:alg>
                  </dgm:if>
                  <dgm:else name="Name31">
                    <dgm:alg type="hierChild">
                      <dgm:param type="chAlign" val="t"/>
                      <dgm:param type="linDir" val="fromR"/>
                    </dgm:alg>
                  </dgm:else>
                </dgm:choose>
              </dgm:if>
              <dgm:if name="Name32" func="var" arg="hierBranch" op="equ" val="r">
                <dgm:choose name="Name33">
                  <dgm:if name="Name34" func="var" arg="dir" op="equ" val="norm">
                    <dgm:alg type="hierChild">
                      <dgm:param type="chAlign" val="b"/>
                      <dgm:param type="linDir" val="fromL"/>
                    </dgm:alg>
                  </dgm:if>
                  <dgm:else name="Name35">
                    <dgm:alg type="hierChild">
                      <dgm:param type="chAlign" val="b"/>
                      <dgm:param type="linDir" val="fromR"/>
                    </dgm:alg>
                  </dgm:else>
                </dgm:choose>
              </dgm:if>
              <dgm:if name="Name36" func="var" arg="hierBranch" op="equ" val="hang">
                <dgm:choose name="Name37">
                  <dgm:if name="Name38" func="var" arg="dir" op="equ" val="norm">
                    <dgm:alg type="hierChild">
                      <dgm:param type="chAlign" val="l"/>
                      <dgm:param type="linDir" val="fromT"/>
                      <dgm:param type="secChAlign" val="t"/>
                      <dgm:param type="secLinDir" val="fromL"/>
                    </dgm:alg>
                  </dgm:if>
                  <dgm:else name="Name39">
                    <dgm:alg type="hierChild">
                      <dgm:param type="chAlign" val="r"/>
                      <dgm:param type="linDir" val="fromT"/>
                      <dgm:param type="secChAlign" val="t"/>
                      <dgm:param type="secLinDir" val="fromR"/>
                    </dgm:alg>
                  </dgm:else>
                </dgm:choose>
              </dgm:if>
              <dgm:else name="Name40">
                <dgm:choose name="Name41">
                  <dgm:if name="Name42" func="var" arg="dir" op="equ" val="norm">
                    <dgm:alg type="hierChild">
                      <dgm:param type="linDir" val="fromT"/>
                      <dgm:param type="chAlign" val="l"/>
                    </dgm:alg>
                  </dgm:if>
                  <dgm:else name="Name43">
                    <dgm:alg type="hierChild">
                      <dgm:param type="linDir" val="fromT"/>
                      <dgm:param type="chAlign" val="r"/>
                    </dgm:alg>
                  </dgm:else>
                </dgm:choose>
              </dgm:else>
            </dgm:choose>
            <dgm:shape xmlns:r="http://schemas.openxmlformats.org/officeDocument/2006/relationships" r:blip="">
              <dgm:adjLst/>
            </dgm:shape>
            <dgm:presOf/>
            <dgm:constrLst/>
            <dgm:ruleLst/>
            <dgm:forEach name="rep2a" axis="ch" ptType="nonAsst">
              <dgm:forEach name="Name44" axis="precedSib" ptType="parTrans" st="-1" cnt="1">
                <dgm:choose name="Name45">
                  <dgm:if name="Name46" func="var" arg="hierBranch" op="equ" val="hang">
                    <dgm:layoutNode name="Name47">
                      <dgm:choose name="Name48">
                        <dgm:if name="Name49" func="var" arg="dir" op="equ" val="norm">
                          <dgm:alg type="conn">
                            <dgm:param type="connRout" val="bend"/>
                            <dgm:param type="dim" val="1D"/>
                            <dgm:param type="endSty" val="noArr"/>
                            <dgm:param type="begPts" val="midR"/>
                            <dgm:param type="endPts" val="bCtr tCtr"/>
                          </dgm:alg>
                        </dgm:if>
                        <dgm:else name="Name50">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1" func="var" arg="hierBranch" op="equ" val="l">
                    <dgm:layoutNode name="Name52">
                      <dgm:choose name="Name53">
                        <dgm:if name="Name54" func="var" arg="dir" op="equ" val="norm">
                          <dgm:alg type="conn">
                            <dgm:param type="connRout" val="bend"/>
                            <dgm:param type="dim" val="1D"/>
                            <dgm:param type="endSty" val="noArr"/>
                            <dgm:param type="begPts" val="midR"/>
                            <dgm:param type="endPts" val="tCtr"/>
                          </dgm:alg>
                        </dgm:if>
                        <dgm:else name="Name55">
                          <dgm:alg type="conn">
                            <dgm:param type="connRout" val="bend"/>
                            <dgm:param type="dim" val="1D"/>
                            <dgm:param type="endSty" val="noArr"/>
                            <dgm:param type="begPts" val="midL"/>
                            <dgm:param type="endPts" val="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6" func="var" arg="hierBranch" op="equ" val="r">
                    <dgm:layoutNode name="Name57">
                      <dgm:choose name="Name58">
                        <dgm:if name="Name59" func="var" arg="dir" op="equ" val="norm">
                          <dgm:alg type="conn">
                            <dgm:param type="connRout" val="bend"/>
                            <dgm:param type="dim" val="1D"/>
                            <dgm:param type="endSty" val="noArr"/>
                            <dgm:param type="begPts" val="midR"/>
                            <dgm:param type="endPts" val="bCtr"/>
                          </dgm:alg>
                        </dgm:if>
                        <dgm:else name="Name60">
                          <dgm:alg type="conn">
                            <dgm:param type="connRout" val="bend"/>
                            <dgm:param type="dim" val="1D"/>
                            <dgm:param type="endSty" val="noArr"/>
                            <dgm:param type="begPts" val="midL"/>
                            <dgm:param type="endPts" val="bCtr"/>
                          </dgm:alg>
                        </dgm:else>
                      </dgm:choose>
                      <dgm:shape xmlns:r="http://schemas.openxmlformats.org/officeDocument/2006/relationships" type="conn" r:blip="" zOrderOff="-99999">
                        <dgm:adjLst/>
                      </dgm:shape>
                      <dgm:presOf axis="self"/>
                      <dgm:constrLst>
                        <dgm:constr type="begPad"/>
                        <dgm:constr type="endPad"/>
                      </dgm:constrLst>
                      <dgm:ruleLst/>
                    </dgm:layoutNode>
                  </dgm:if>
                  <dgm:else name="Name61">
                    <dgm:choose name="Name62">
                      <dgm:if name="Name63" func="var" arg="dir" op="equ" val="norm">
                        <dgm:layoutNode name="Name64">
                          <dgm:alg type="conn">
                            <dgm:param type="connRout" val="bend"/>
                            <dgm:param type="dim" val="1D"/>
                            <dgm:param type="endSty" val="noArr"/>
                            <dgm:param type="begPts" val="midR"/>
                            <dgm:param type="endPts" val="midL"/>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else name="Name65">
                        <dgm:layoutNode name="Name66">
                          <dgm:alg type="conn">
                            <dgm:param type="connRout" val="bend"/>
                            <dgm:param type="dim" val="1D"/>
                            <dgm:param type="endSty" val="noArr"/>
                            <dgm:param type="begPts" val="midL"/>
                            <dgm:param type="endPts" val="midR"/>
                            <dgm:param type="bendPt" val="end"/>
                          </dgm:alg>
                          <dgm:shape xmlns:r="http://schemas.openxmlformats.org/officeDocument/2006/relationships" type="conn" r:blip="" zOrderOff="-99999">
                            <dgm:adjLst/>
                          </dgm:shape>
                          <dgm:presOf axis="self"/>
                          <dgm:constrLst>
                            <dgm:constr type="begPad"/>
                            <dgm:constr type="endPad"/>
                          </dgm:constrLst>
                          <dgm:ruleLst/>
                        </dgm:layoutNode>
                      </dgm:else>
                    </dgm:choose>
                  </dgm:else>
                </dgm:choose>
              </dgm:forEach>
              <dgm:layoutNode name="hierRoot2">
                <dgm:varLst>
                  <dgm:hierBranch val="init"/>
                </dgm:varLst>
                <dgm:choose name="Name67">
                  <dgm:if name="Name68" func="var" arg="hierBranch" op="equ" val="l">
                    <dgm:choose name="Name69">
                      <dgm:if name="Name70" func="var" arg="dir" op="equ" val="norm">
                        <dgm:alg type="hierRoot">
                          <dgm:param type="hierAlign" val="lT"/>
                        </dgm:alg>
                        <dgm:constrLst>
                          <dgm:constr type="alignOff" val="0.75"/>
                        </dgm:constrLst>
                      </dgm:if>
                      <dgm:else name="Name71">
                        <dgm:alg type="hierRoot">
                          <dgm:param type="hierAlign" val="rT"/>
                        </dgm:alg>
                        <dgm:constrLst>
                          <dgm:constr type="alignOff" val="0.75"/>
                        </dgm:constrLst>
                      </dgm:else>
                    </dgm:choose>
                  </dgm:if>
                  <dgm:if name="Name72" func="var" arg="hierBranch" op="equ" val="r">
                    <dgm:choose name="Name73">
                      <dgm:if name="Name74" func="var" arg="dir" op="equ" val="norm">
                        <dgm:alg type="hierRoot">
                          <dgm:param type="hierAlign" val="lB"/>
                        </dgm:alg>
                        <dgm:constrLst>
                          <dgm:constr type="alignOff" val="0.75"/>
                        </dgm:constrLst>
                      </dgm:if>
                      <dgm:else name="Name75">
                        <dgm:alg type="hierRoot">
                          <dgm:param type="hierAlign" val="rB"/>
                        </dgm:alg>
                        <dgm:constrLst>
                          <dgm:constr type="alignOff" val="0.75"/>
                        </dgm:constrLst>
                      </dgm:else>
                    </dgm:choose>
                  </dgm:if>
                  <dgm:if name="Name76" func="var" arg="hierBranch" op="equ" val="hang">
                    <dgm:choose name="Name77">
                      <dgm:if name="Name78" func="var" arg="dir" op="equ" val="norm">
                        <dgm:alg type="hierRoot">
                          <dgm:param type="hierAlign" val="lCtrCh"/>
                        </dgm:alg>
                        <dgm:constrLst>
                          <dgm:constr type="alignOff" val="0.65"/>
                        </dgm:constrLst>
                      </dgm:if>
                      <dgm:else name="Name79">
                        <dgm:alg type="hierRoot">
                          <dgm:param type="hierAlign" val="rCtrCh"/>
                        </dgm:alg>
                        <dgm:constrLst>
                          <dgm:constr type="alignOff" val="0.65"/>
                        </dgm:constrLst>
                      </dgm:else>
                    </dgm:choose>
                  </dgm:if>
                  <dgm:else name="Name80">
                    <dgm:choose name="Name81">
                      <dgm:if name="Name82" func="var" arg="dir" op="equ" val="norm">
                        <dgm:alg type="hierRoot">
                          <dgm:param type="hierAlign" val="lCtrCh"/>
                        </dgm:alg>
                        <dgm:constrLst>
                          <dgm:constr type="alignOff"/>
                          <dgm:constr type="bendDist" for="des" ptType="parTrans" refType="sp" fact="0.5"/>
                        </dgm:constrLst>
                      </dgm:if>
                      <dgm:else name="Name83">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
                  <dgm:alg type="composite"/>
                  <dgm:shape xmlns:r="http://schemas.openxmlformats.org/officeDocument/2006/relationships" r:blip="">
                    <dgm:adjLst/>
                  </dgm:shape>
                  <dgm:presOf axis="self" ptType="node" cnt="1"/>
                  <dgm:choose name="Name84">
                    <dgm:if name="Name85"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6"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7"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8">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9">
                    <dgm:if name="Name90" func="var" arg="hierBranch" op="equ" val="l">
                      <dgm:choose name="Name91">
                        <dgm:if name="Name92" func="var" arg="dir" op="equ" val="norm">
                          <dgm:alg type="hierChild">
                            <dgm:param type="chAlign" val="t"/>
                            <dgm:param type="linDir" val="fromL"/>
                          </dgm:alg>
                        </dgm:if>
                        <dgm:else name="Name93">
                          <dgm:alg type="hierChild">
                            <dgm:param type="chAlign" val="t"/>
                            <dgm:param type="linDir" val="fromR"/>
                          </dgm:alg>
                        </dgm:else>
                      </dgm:choose>
                    </dgm:if>
                    <dgm:if name="Name94" func="var" arg="hierBranch" op="equ" val="r">
                      <dgm:choose name="Name95">
                        <dgm:if name="Name96" func="var" arg="dir" op="equ" val="norm">
                          <dgm:alg type="hierChild">
                            <dgm:param type="chAlign" val="b"/>
                            <dgm:param type="linDir" val="fromL"/>
                          </dgm:alg>
                        </dgm:if>
                        <dgm:else name="Name97">
                          <dgm:alg type="hierChild">
                            <dgm:param type="chAlign" val="b"/>
                            <dgm:param type="linDir" val="fromR"/>
                          </dgm:alg>
                        </dgm:else>
                      </dgm:choose>
                    </dgm:if>
                    <dgm:if name="Name98" func="var" arg="hierBranch" op="equ" val="hang">
                      <dgm:choose name="Name99">
                        <dgm:if name="Name100" func="var" arg="dir" op="equ" val="norm">
                          <dgm:alg type="hierChild">
                            <dgm:param type="chAlign" val="l"/>
                            <dgm:param type="linDir" val="fromT"/>
                            <dgm:param type="secChAlign" val="t"/>
                            <dgm:param type="secLinDir" val="fromL"/>
                          </dgm:alg>
                        </dgm:if>
                        <dgm:else name="Name101">
                          <dgm:alg type="hierChild">
                            <dgm:param type="chAlign" val="r"/>
                            <dgm:param type="linDir" val="fromT"/>
                            <dgm:param type="secChAlign" val="t"/>
                            <dgm:param type="secLinDir" val="fromR"/>
                          </dgm:alg>
                        </dgm:else>
                      </dgm:choose>
                    </dgm:if>
                    <dgm:else name="Name102">
                      <dgm:choose name="Name103">
                        <dgm:if name="Name104" func="var" arg="dir" op="equ" val="norm">
                          <dgm:alg type="hierChild">
                            <dgm:param type="linDir" val="fromT"/>
                            <dgm:param type="chAlign" val="l"/>
                          </dgm:alg>
                        </dgm:if>
                        <dgm:else name="Name105">
                          <dgm:alg type="hierChild">
                            <dgm:param type="linDir" val="fromT"/>
                            <dgm:param type="chAlign" val="r"/>
                          </dgm:alg>
                        </dgm:else>
                      </dgm:choose>
                    </dgm:else>
                  </dgm:choose>
                  <dgm:shape xmlns:r="http://schemas.openxmlformats.org/officeDocument/2006/relationships" r:blip="">
                    <dgm:adjLst/>
                  </dgm:shape>
                  <dgm:presOf/>
                  <dgm:constrLst/>
                  <dgm:ruleLst/>
                  <dgm:forEach name="Name106" ref="rep2a"/>
                </dgm:layoutNode>
                <dgm:layoutNode name="hierChild5">
                  <dgm:choose name="Name107">
                    <dgm:if name="Name108" func="var" arg="dir" op="equ" val="norm">
                      <dgm:alg type="hierChild">
                        <dgm:param type="chAlign" val="l"/>
                        <dgm:param type="linDir" val="fromT"/>
                        <dgm:param type="secChAlign" val="t"/>
                        <dgm:param type="secLinDir" val="fromL"/>
                      </dgm:alg>
                    </dgm:if>
                    <dgm:else name="Name109">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10" ref="rep2b"/>
                </dgm:layoutNode>
              </dgm:layoutNode>
            </dgm:forEach>
          </dgm:layoutNode>
          <dgm:layoutNode name="hierChild3">
            <dgm:choose name="Name111">
              <dgm:if name="Name112" func="var" arg="dir" op="equ" val="norm">
                <dgm:alg type="hierChild">
                  <dgm:param type="chAlign" val="l"/>
                  <dgm:param type="linDir" val="fromT"/>
                  <dgm:param type="secChAlign" val="t"/>
                  <dgm:param type="secLinDir" val="fromL"/>
                </dgm:alg>
              </dgm:if>
              <dgm:else name="Name113">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rep2b" axis="ch" ptType="asst">
              <dgm:forEach name="Name114" axis="precedSib" ptType="parTrans" st="-1" cnt="1">
                <dgm:layoutNode name="Name115">
                  <dgm:choose name="Name116">
                    <dgm:if name="Name117" func="var" arg="dir" op="equ" val="norm">
                      <dgm:alg type="conn">
                        <dgm:param type="connRout" val="bend"/>
                        <dgm:param type="dim" val="1D"/>
                        <dgm:param type="endSty" val="noArr"/>
                        <dgm:param type="begPts" val="midR"/>
                        <dgm:param type="endPts" val="bCtr tCtr"/>
                      </dgm:alg>
                    </dgm:if>
                    <dgm:else name="Name118">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9">
                  <dgm:if name="Name120" func="var" arg="hierBranch" op="equ" val="l">
                    <dgm:choose name="Name121">
                      <dgm:if name="Name122" func="var" arg="dir" op="equ" val="norm">
                        <dgm:alg type="hierRoot">
                          <dgm:param type="hierAlign" val="lT"/>
                        </dgm:alg>
                        <dgm:constrLst>
                          <dgm:constr type="alignOff" val="0.75"/>
                        </dgm:constrLst>
                      </dgm:if>
                      <dgm:else name="Name123">
                        <dgm:alg type="hierRoot">
                          <dgm:param type="hierAlign" val="rT"/>
                        </dgm:alg>
                        <dgm:constrLst>
                          <dgm:constr type="alignOff" val="0.75"/>
                        </dgm:constrLst>
                      </dgm:else>
                    </dgm:choose>
                  </dgm:if>
                  <dgm:if name="Name124" func="var" arg="hierBranch" op="equ" val="r">
                    <dgm:choose name="Name125">
                      <dgm:if name="Name126" func="var" arg="dir" op="equ" val="norm">
                        <dgm:alg type="hierRoot">
                          <dgm:param type="hierAlign" val="lB"/>
                        </dgm:alg>
                        <dgm:constrLst>
                          <dgm:constr type="alignOff" val="0.75"/>
                        </dgm:constrLst>
                      </dgm:if>
                      <dgm:else name="Name127">
                        <dgm:alg type="hierRoot">
                          <dgm:param type="hierAlign" val="rB"/>
                        </dgm:alg>
                        <dgm:constrLst>
                          <dgm:constr type="alignOff" val="0.75"/>
                        </dgm:constrLst>
                      </dgm:else>
                    </dgm:choose>
                  </dgm:if>
                  <dgm:if name="Name128" func="var" arg="hierBranch" op="equ" val="hang">
                    <dgm:choose name="Name129">
                      <dgm:if name="Name130" func="var" arg="dir" op="equ" val="norm">
                        <dgm:alg type="hierRoot">
                          <dgm:param type="hierAlign" val="lCtrCh"/>
                        </dgm:alg>
                        <dgm:constrLst>
                          <dgm:constr type="alignOff" val="0.65"/>
                        </dgm:constrLst>
                      </dgm:if>
                      <dgm:else name="Name131">
                        <dgm:alg type="hierRoot">
                          <dgm:param type="hierAlign" val="rCtrCh"/>
                        </dgm:alg>
                        <dgm:constrLst>
                          <dgm:constr type="alignOff" val="0.65"/>
                        </dgm:constrLst>
                      </dgm:else>
                    </dgm:choose>
                  </dgm:if>
                  <dgm:else name="Name132">
                    <dgm:choose name="Name133">
                      <dgm:if name="Name134" func="var" arg="dir" op="equ" val="norm">
                        <dgm:alg type="hierRoot">
                          <dgm:param type="hierAlign" val="lCtrCh"/>
                        </dgm:alg>
                        <dgm:constrLst>
                          <dgm:constr type="alignOff"/>
                          <dgm:constr type="bendDist" for="des" ptType="parTrans" refType="sp" fact="0.5"/>
                        </dgm:constrLst>
                      </dgm:if>
                      <dgm:else name="Name135">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3">
                  <dgm:alg type="composite"/>
                  <dgm:shape xmlns:r="http://schemas.openxmlformats.org/officeDocument/2006/relationships" r:blip="">
                    <dgm:adjLst/>
                  </dgm:shape>
                  <dgm:presOf axis="self" ptType="node" cnt="1"/>
                  <dgm:choose name="Name136">
                    <dgm:if name="Name137"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38"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39"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40">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41">
                    <dgm:if name="Name142" func="var" arg="hierBranch" op="equ" val="l">
                      <dgm:choose name="Name143">
                        <dgm:if name="Name144" func="var" arg="dir" op="equ" val="norm">
                          <dgm:alg type="hierChild">
                            <dgm:param type="chAlign" val="t"/>
                            <dgm:param type="linDir" val="fromL"/>
                          </dgm:alg>
                        </dgm:if>
                        <dgm:else name="Name145">
                          <dgm:alg type="hierChild">
                            <dgm:param type="chAlign" val="t"/>
                            <dgm:param type="linDir" val="fromR"/>
                          </dgm:alg>
                        </dgm:else>
                      </dgm:choose>
                    </dgm:if>
                    <dgm:if name="Name146" func="var" arg="hierBranch" op="equ" val="r">
                      <dgm:choose name="Name147">
                        <dgm:if name="Name148" func="var" arg="dir" op="equ" val="norm">
                          <dgm:alg type="hierChild">
                            <dgm:param type="chAlign" val="b"/>
                            <dgm:param type="linDir" val="fromL"/>
                          </dgm:alg>
                        </dgm:if>
                        <dgm:else name="Name149">
                          <dgm:alg type="hierChild">
                            <dgm:param type="chAlign" val="b"/>
                            <dgm:param type="linDir" val="fromR"/>
                          </dgm:alg>
                        </dgm:else>
                      </dgm:choose>
                    </dgm:if>
                    <dgm:if name="Name150" func="var" arg="hierBranch" op="equ" val="hang">
                      <dgm:choose name="Name151">
                        <dgm:if name="Name152" func="var" arg="dir" op="equ" val="norm">
                          <dgm:alg type="hierChild">
                            <dgm:param type="chAlign" val="l"/>
                            <dgm:param type="linDir" val="fromT"/>
                            <dgm:param type="secChAlign" val="t"/>
                            <dgm:param type="secLinDir" val="fromL"/>
                          </dgm:alg>
                        </dgm:if>
                        <dgm:else name="Name153">
                          <dgm:alg type="hierChild">
                            <dgm:param type="chAlign" val="r"/>
                            <dgm:param type="linDir" val="fromT"/>
                            <dgm:param type="secChAlign" val="t"/>
                            <dgm:param type="secLinDir" val="fromR"/>
                          </dgm:alg>
                        </dgm:else>
                      </dgm:choose>
                    </dgm:if>
                    <dgm:else name="Name154">
                      <dgm:choose name="Name155">
                        <dgm:if name="Name156" func="var" arg="dir" op="equ" val="norm">
                          <dgm:alg type="hierChild">
                            <dgm:param type="linDir" val="fromT"/>
                            <dgm:param type="chAlign" val="l"/>
                          </dgm:alg>
                        </dgm:if>
                        <dgm:else name="Name157">
                          <dgm:alg type="hierChild">
                            <dgm:param type="linDir" val="fromT"/>
                            <dgm:param type="chAlign" val="r"/>
                          </dgm:alg>
                        </dgm:else>
                      </dgm:choose>
                    </dgm:else>
                  </dgm:choose>
                  <dgm:shape xmlns:r="http://schemas.openxmlformats.org/officeDocument/2006/relationships" r:blip="">
                    <dgm:adjLst/>
                  </dgm:shape>
                  <dgm:presOf/>
                  <dgm:constrLst/>
                  <dgm:ruleLst/>
                  <dgm:forEach name="Name158" ref="rep2a"/>
                </dgm:layoutNode>
                <dgm:layoutNode name="hierChild7">
                  <dgm:choose name="Name159">
                    <dgm:if name="Name160" func="var" arg="dir" op="equ" val="norm">
                      <dgm:alg type="hierChild">
                        <dgm:param type="chAlign" val="l"/>
                        <dgm:param type="linDir" val="fromT"/>
                        <dgm:param type="secChAlign" val="t"/>
                        <dgm:param type="secLinDir" val="fromL"/>
                      </dgm:alg>
                    </dgm:if>
                    <dgm:else name="Name161">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62" ref="rep2b"/>
                </dgm:layoutNode>
              </dgm:layoutNode>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diagramData" Target="../diagrams/data6.xml"/><Relationship Id="rId39" Type="http://schemas.openxmlformats.org/officeDocument/2006/relationships/diagramColors" Target="../diagrams/colors8.xml"/><Relationship Id="rId21" Type="http://schemas.openxmlformats.org/officeDocument/2006/relationships/diagramData" Target="../diagrams/data5.xml"/><Relationship Id="rId34" Type="http://schemas.openxmlformats.org/officeDocument/2006/relationships/diagramColors" Target="../diagrams/colors7.xml"/><Relationship Id="rId42" Type="http://schemas.openxmlformats.org/officeDocument/2006/relationships/diagramLayout" Target="../diagrams/layout9.xml"/><Relationship Id="rId47" Type="http://schemas.openxmlformats.org/officeDocument/2006/relationships/diagramLayout" Target="../diagrams/layout10.xml"/><Relationship Id="rId50" Type="http://schemas.microsoft.com/office/2007/relationships/diagramDrawing" Target="../diagrams/drawing10.xml"/><Relationship Id="rId55" Type="http://schemas.microsoft.com/office/2007/relationships/diagramDrawing" Target="../diagrams/drawing11.xml"/><Relationship Id="rId63" Type="http://schemas.openxmlformats.org/officeDocument/2006/relationships/diagramQuickStyle" Target="../diagrams/quickStyle13.xml"/><Relationship Id="rId68" Type="http://schemas.openxmlformats.org/officeDocument/2006/relationships/diagramQuickStyle" Target="../diagrams/quickStyle14.xml"/><Relationship Id="rId76" Type="http://schemas.openxmlformats.org/officeDocument/2006/relationships/image" Target="../media/image9.png"/><Relationship Id="rId84" Type="http://schemas.openxmlformats.org/officeDocument/2006/relationships/diagramLayout" Target="../diagrams/layout17.xml"/><Relationship Id="rId89" Type="http://schemas.openxmlformats.org/officeDocument/2006/relationships/diagramLayout" Target="../diagrams/layout18.xml"/><Relationship Id="rId7" Type="http://schemas.openxmlformats.org/officeDocument/2006/relationships/diagramLayout" Target="../diagrams/layout2.xml"/><Relationship Id="rId71" Type="http://schemas.openxmlformats.org/officeDocument/2006/relationships/diagramData" Target="../diagrams/data15.xml"/><Relationship Id="rId92" Type="http://schemas.microsoft.com/office/2007/relationships/diagramDrawing" Target="../diagrams/drawing18.xml"/><Relationship Id="rId2" Type="http://schemas.openxmlformats.org/officeDocument/2006/relationships/diagramLayout" Target="../diagrams/layout1.xml"/><Relationship Id="rId16" Type="http://schemas.openxmlformats.org/officeDocument/2006/relationships/diagramData" Target="../diagrams/data4.xml"/><Relationship Id="rId29" Type="http://schemas.openxmlformats.org/officeDocument/2006/relationships/diagramColors" Target="../diagrams/colors6.xml"/><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3" Type="http://schemas.openxmlformats.org/officeDocument/2006/relationships/diagramQuickStyle" Target="../diagrams/quickStyle11.xml"/><Relationship Id="rId58" Type="http://schemas.openxmlformats.org/officeDocument/2006/relationships/diagramQuickStyle" Target="../diagrams/quickStyle12.xml"/><Relationship Id="rId66" Type="http://schemas.openxmlformats.org/officeDocument/2006/relationships/diagramData" Target="../diagrams/data14.xml"/><Relationship Id="rId74" Type="http://schemas.openxmlformats.org/officeDocument/2006/relationships/diagramColors" Target="../diagrams/colors15.xml"/><Relationship Id="rId79" Type="http://schemas.openxmlformats.org/officeDocument/2006/relationships/diagramLayout" Target="../diagrams/layout16.xml"/><Relationship Id="rId87" Type="http://schemas.microsoft.com/office/2007/relationships/diagramDrawing" Target="../diagrams/drawing17.xml"/><Relationship Id="rId5" Type="http://schemas.microsoft.com/office/2007/relationships/diagramDrawing" Target="../diagrams/drawing1.xml"/><Relationship Id="rId61" Type="http://schemas.openxmlformats.org/officeDocument/2006/relationships/diagramData" Target="../diagrams/data13.xml"/><Relationship Id="rId82" Type="http://schemas.microsoft.com/office/2007/relationships/diagramDrawing" Target="../diagrams/drawing16.xml"/><Relationship Id="rId90" Type="http://schemas.openxmlformats.org/officeDocument/2006/relationships/diagramQuickStyle" Target="../diagrams/quickStyle18.xml"/><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48" Type="http://schemas.openxmlformats.org/officeDocument/2006/relationships/diagramQuickStyle" Target="../diagrams/quickStyle10.xml"/><Relationship Id="rId56" Type="http://schemas.openxmlformats.org/officeDocument/2006/relationships/diagramData" Target="../diagrams/data12.xml"/><Relationship Id="rId64" Type="http://schemas.openxmlformats.org/officeDocument/2006/relationships/diagramColors" Target="../diagrams/colors13.xml"/><Relationship Id="rId69" Type="http://schemas.openxmlformats.org/officeDocument/2006/relationships/diagramColors" Target="../diagrams/colors14.xml"/><Relationship Id="rId77" Type="http://schemas.openxmlformats.org/officeDocument/2006/relationships/image" Target="../media/image10.png"/><Relationship Id="rId8" Type="http://schemas.openxmlformats.org/officeDocument/2006/relationships/diagramQuickStyle" Target="../diagrams/quickStyle2.xml"/><Relationship Id="rId51" Type="http://schemas.openxmlformats.org/officeDocument/2006/relationships/diagramData" Target="../diagrams/data11.xml"/><Relationship Id="rId72" Type="http://schemas.openxmlformats.org/officeDocument/2006/relationships/diagramLayout" Target="../diagrams/layout15.xml"/><Relationship Id="rId80" Type="http://schemas.openxmlformats.org/officeDocument/2006/relationships/diagramQuickStyle" Target="../diagrams/quickStyle16.xml"/><Relationship Id="rId85" Type="http://schemas.openxmlformats.org/officeDocument/2006/relationships/diagramQuickStyle" Target="../diagrams/quickStyle17.xml"/><Relationship Id="rId93" Type="http://schemas.openxmlformats.org/officeDocument/2006/relationships/chart" Target="../charts/chart1.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46" Type="http://schemas.openxmlformats.org/officeDocument/2006/relationships/diagramData" Target="../diagrams/data10.xml"/><Relationship Id="rId59" Type="http://schemas.openxmlformats.org/officeDocument/2006/relationships/diagramColors" Target="../diagrams/colors12.xml"/><Relationship Id="rId67" Type="http://schemas.openxmlformats.org/officeDocument/2006/relationships/diagramLayout" Target="../diagrams/layout14.xml"/><Relationship Id="rId20" Type="http://schemas.microsoft.com/office/2007/relationships/diagramDrawing" Target="../diagrams/drawing4.xml"/><Relationship Id="rId41" Type="http://schemas.openxmlformats.org/officeDocument/2006/relationships/diagramData" Target="../diagrams/data9.xml"/><Relationship Id="rId54" Type="http://schemas.openxmlformats.org/officeDocument/2006/relationships/diagramColors" Target="../diagrams/colors11.xml"/><Relationship Id="rId62" Type="http://schemas.openxmlformats.org/officeDocument/2006/relationships/diagramLayout" Target="../diagrams/layout13.xml"/><Relationship Id="rId70" Type="http://schemas.microsoft.com/office/2007/relationships/diagramDrawing" Target="../diagrams/drawing14.xml"/><Relationship Id="rId75" Type="http://schemas.microsoft.com/office/2007/relationships/diagramDrawing" Target="../diagrams/drawing15.xml"/><Relationship Id="rId83" Type="http://schemas.openxmlformats.org/officeDocument/2006/relationships/diagramData" Target="../diagrams/data17.xml"/><Relationship Id="rId88" Type="http://schemas.openxmlformats.org/officeDocument/2006/relationships/diagramData" Target="../diagrams/data18.xml"/><Relationship Id="rId91" Type="http://schemas.openxmlformats.org/officeDocument/2006/relationships/diagramColors" Target="../diagrams/colors18.xml"/><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49" Type="http://schemas.openxmlformats.org/officeDocument/2006/relationships/diagramColors" Target="../diagrams/colors10.xml"/><Relationship Id="rId57" Type="http://schemas.openxmlformats.org/officeDocument/2006/relationships/diagramLayout" Target="../diagrams/layout12.xml"/><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Colors" Target="../diagrams/colors9.xml"/><Relationship Id="rId52" Type="http://schemas.openxmlformats.org/officeDocument/2006/relationships/diagramLayout" Target="../diagrams/layout11.xml"/><Relationship Id="rId60" Type="http://schemas.microsoft.com/office/2007/relationships/diagramDrawing" Target="../diagrams/drawing12.xml"/><Relationship Id="rId65" Type="http://schemas.microsoft.com/office/2007/relationships/diagramDrawing" Target="../diagrams/drawing13.xml"/><Relationship Id="rId73" Type="http://schemas.openxmlformats.org/officeDocument/2006/relationships/diagramQuickStyle" Target="../diagrams/quickStyle15.xml"/><Relationship Id="rId78" Type="http://schemas.openxmlformats.org/officeDocument/2006/relationships/diagramData" Target="../diagrams/data16.xml"/><Relationship Id="rId81" Type="http://schemas.openxmlformats.org/officeDocument/2006/relationships/diagramColors" Target="../diagrams/colors16.xml"/><Relationship Id="rId86" Type="http://schemas.openxmlformats.org/officeDocument/2006/relationships/diagramColors" Target="../diagrams/colors17.xml"/><Relationship Id="rId94" Type="http://schemas.openxmlformats.org/officeDocument/2006/relationships/chart" Target="../charts/chart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1.tif"/><Relationship Id="rId2" Type="http://schemas.openxmlformats.org/officeDocument/2006/relationships/hyperlink" Target="#'8'!F1"/><Relationship Id="rId1" Type="http://schemas.openxmlformats.org/officeDocument/2006/relationships/chart" Target="../charts/chart3.xml"/><Relationship Id="rId4"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hyperlink" Target="#'2'!F1"/></Relationships>
</file>

<file path=xl/drawings/_rels/drawing3.xml.rels><?xml version="1.0" encoding="UTF-8" standalone="yes"?>
<Relationships xmlns="http://schemas.openxmlformats.org/package/2006/relationships"><Relationship Id="rId2" Type="http://schemas.openxmlformats.org/officeDocument/2006/relationships/hyperlink" Target="#'1'!F1"/><Relationship Id="rId1" Type="http://schemas.openxmlformats.org/officeDocument/2006/relationships/hyperlink" Target="#'3'!F1"/></Relationships>
</file>

<file path=xl/drawings/_rels/drawing4.xml.rels><?xml version="1.0" encoding="UTF-8" standalone="yes"?>
<Relationships xmlns="http://schemas.openxmlformats.org/package/2006/relationships"><Relationship Id="rId3" Type="http://schemas.openxmlformats.org/officeDocument/2006/relationships/hyperlink" Target="#ARBRE!C43"/><Relationship Id="rId2" Type="http://schemas.openxmlformats.org/officeDocument/2006/relationships/hyperlink" Target="#'2'!F1"/><Relationship Id="rId1" Type="http://schemas.openxmlformats.org/officeDocument/2006/relationships/hyperlink" Target="#'4'!F1"/></Relationships>
</file>

<file path=xl/drawings/_rels/drawing5.xml.rels><?xml version="1.0" encoding="UTF-8" standalone="yes"?>
<Relationships xmlns="http://schemas.openxmlformats.org/package/2006/relationships"><Relationship Id="rId3" Type="http://schemas.openxmlformats.org/officeDocument/2006/relationships/hyperlink" Target="#ARBRE!C62"/><Relationship Id="rId2" Type="http://schemas.openxmlformats.org/officeDocument/2006/relationships/hyperlink" Target="#'3'!F1"/><Relationship Id="rId1" Type="http://schemas.openxmlformats.org/officeDocument/2006/relationships/hyperlink" Target="#'5'!F1"/></Relationships>
</file>

<file path=xl/drawings/_rels/drawing6.xml.rels><?xml version="1.0" encoding="UTF-8" standalone="yes"?>
<Relationships xmlns="http://schemas.openxmlformats.org/package/2006/relationships"><Relationship Id="rId2" Type="http://schemas.openxmlformats.org/officeDocument/2006/relationships/hyperlink" Target="#'4'!F1"/><Relationship Id="rId1" Type="http://schemas.openxmlformats.org/officeDocument/2006/relationships/hyperlink" Target="#'6'!F1"/></Relationships>
</file>

<file path=xl/drawings/_rels/drawing7.xml.rels><?xml version="1.0" encoding="UTF-8" standalone="yes"?>
<Relationships xmlns="http://schemas.openxmlformats.org/package/2006/relationships"><Relationship Id="rId3" Type="http://schemas.openxmlformats.org/officeDocument/2006/relationships/hyperlink" Target="#ARBRE!C67"/><Relationship Id="rId2" Type="http://schemas.openxmlformats.org/officeDocument/2006/relationships/hyperlink" Target="#'5'!F1"/><Relationship Id="rId1" Type="http://schemas.openxmlformats.org/officeDocument/2006/relationships/hyperlink" Target="#'7'!F1"/></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6'!F1"/><Relationship Id="rId1" Type="http://schemas.openxmlformats.org/officeDocument/2006/relationships/hyperlink" Target="#'8'!F1"/><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7'!F1"/></Relationships>
</file>

<file path=xl/drawings/drawing1.xml><?xml version="1.0" encoding="utf-8"?>
<xdr:wsDr xmlns:xdr="http://schemas.openxmlformats.org/drawingml/2006/spreadsheetDrawing" xmlns:a="http://schemas.openxmlformats.org/drawingml/2006/main">
  <xdr:twoCellAnchor editAs="oneCell">
    <xdr:from>
      <xdr:col>2</xdr:col>
      <xdr:colOff>885825</xdr:colOff>
      <xdr:row>76</xdr:row>
      <xdr:rowOff>76200</xdr:rowOff>
    </xdr:from>
    <xdr:to>
      <xdr:col>2</xdr:col>
      <xdr:colOff>7962900</xdr:colOff>
      <xdr:row>84</xdr:row>
      <xdr:rowOff>96158</xdr:rowOff>
    </xdr:to>
    <xdr:pic>
      <xdr:nvPicPr>
        <xdr:cNvPr id="6" name="Image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425"/>
        <a:stretch/>
      </xdr:blipFill>
      <xdr:spPr>
        <a:xfrm>
          <a:off x="1444625" y="14160500"/>
          <a:ext cx="7077075" cy="1543958"/>
        </a:xfrm>
        <a:prstGeom prst="rect">
          <a:avLst/>
        </a:prstGeom>
      </xdr:spPr>
    </xdr:pic>
    <xdr:clientData/>
  </xdr:twoCellAnchor>
  <xdr:twoCellAnchor editAs="oneCell">
    <xdr:from>
      <xdr:col>2</xdr:col>
      <xdr:colOff>2794000</xdr:colOff>
      <xdr:row>6</xdr:row>
      <xdr:rowOff>88900</xdr:rowOff>
    </xdr:from>
    <xdr:to>
      <xdr:col>2</xdr:col>
      <xdr:colOff>5092700</xdr:colOff>
      <xdr:row>27</xdr:row>
      <xdr:rowOff>63500</xdr:rowOff>
    </xdr:to>
    <xdr:sp macro="" textlink="">
      <xdr:nvSpPr>
        <xdr:cNvPr id="11265" name="Object 1" hidden="1">
          <a:extLst>
            <a:ext uri="{63B3BB69-23CF-44E3-9099-C40C66FF867C}">
              <a14:compatExt xmlns:a14="http://schemas.microsoft.com/office/drawing/2010/main" spid="_x0000_s11265"/>
            </a:ext>
          </a:extLst>
        </xdr:cNvPr>
        <xdr:cNvSpPr/>
      </xdr:nvSpPr>
      <xdr:spPr bwMode="auto">
        <a:xfrm>
          <a:off x="0" y="0"/>
          <a:ext cx="0" cy="0"/>
        </a:xfrm>
        <a:prstGeom prst="rect">
          <a:avLst/>
        </a:prstGeom>
        <a:solidFill>
          <a:srgbClr val="FFFFFF"/>
        </a:solidFill>
        <a:ln w="9525">
          <a:solidFill>
            <a:srgbClr val="FFFFFF"/>
          </a:solidFill>
          <a:miter lim="800000"/>
          <a:headEnd/>
          <a:tailEnd/>
        </a:ln>
      </xdr:spPr>
    </xdr:sp>
    <xdr:clientData/>
  </xdr:twoCellAnchor>
  <xdr:twoCellAnchor editAs="oneCell">
    <xdr:from>
      <xdr:col>2</xdr:col>
      <xdr:colOff>7470773</xdr:colOff>
      <xdr:row>134</xdr:row>
      <xdr:rowOff>104775</xdr:rowOff>
    </xdr:from>
    <xdr:to>
      <xdr:col>2</xdr:col>
      <xdr:colOff>8342474</xdr:colOff>
      <xdr:row>139</xdr:row>
      <xdr:rowOff>81915</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29573" y="25466675"/>
          <a:ext cx="1005051" cy="1005840"/>
        </a:xfrm>
        <a:prstGeom prst="rect">
          <a:avLst/>
        </a:prstGeom>
        <a:noFill/>
        <a:ln>
          <a:noFill/>
        </a:ln>
      </xdr:spPr>
    </xdr:pic>
    <xdr:clientData/>
  </xdr:twoCellAnchor>
  <xdr:twoCellAnchor editAs="oneCell">
    <xdr:from>
      <xdr:col>2</xdr:col>
      <xdr:colOff>5632450</xdr:colOff>
      <xdr:row>137</xdr:row>
      <xdr:rowOff>40650</xdr:rowOff>
    </xdr:from>
    <xdr:to>
      <xdr:col>2</xdr:col>
      <xdr:colOff>6926228</xdr:colOff>
      <xdr:row>139</xdr:row>
      <xdr:rowOff>24249</xdr:rowOff>
    </xdr:to>
    <xdr:pic>
      <xdr:nvPicPr>
        <xdr:cNvPr id="8" name="Imag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91250" y="26012150"/>
          <a:ext cx="1293778" cy="402699"/>
        </a:xfrm>
        <a:prstGeom prst="rect">
          <a:avLst/>
        </a:prstGeom>
      </xdr:spPr>
    </xdr:pic>
    <xdr:clientData/>
  </xdr:twoCellAnchor>
  <xdr:twoCellAnchor editAs="oneCell">
    <xdr:from>
      <xdr:col>2</xdr:col>
      <xdr:colOff>1457325</xdr:colOff>
      <xdr:row>91</xdr:row>
      <xdr:rowOff>114301</xdr:rowOff>
    </xdr:from>
    <xdr:to>
      <xdr:col>2</xdr:col>
      <xdr:colOff>4952563</xdr:colOff>
      <xdr:row>96</xdr:row>
      <xdr:rowOff>142707</xdr:rowOff>
    </xdr:to>
    <xdr:pic>
      <xdr:nvPicPr>
        <xdr:cNvPr id="5" name="Image 4"/>
        <xdr:cNvPicPr>
          <a:picLocks noChangeAspect="1"/>
        </xdr:cNvPicPr>
      </xdr:nvPicPr>
      <xdr:blipFill rotWithShape="1">
        <a:blip xmlns:r="http://schemas.openxmlformats.org/officeDocument/2006/relationships" r:embed="rId4"/>
        <a:srcRect t="27468"/>
        <a:stretch/>
      </xdr:blipFill>
      <xdr:spPr>
        <a:xfrm>
          <a:off x="2016125" y="17297401"/>
          <a:ext cx="3495238" cy="980906"/>
        </a:xfrm>
        <a:prstGeom prst="rect">
          <a:avLst/>
        </a:prstGeom>
      </xdr:spPr>
    </xdr:pic>
    <xdr:clientData/>
  </xdr:twoCellAnchor>
  <xdr:twoCellAnchor editAs="oneCell">
    <xdr:from>
      <xdr:col>2</xdr:col>
      <xdr:colOff>76199</xdr:colOff>
      <xdr:row>58</xdr:row>
      <xdr:rowOff>127000</xdr:rowOff>
    </xdr:from>
    <xdr:to>
      <xdr:col>3</xdr:col>
      <xdr:colOff>722</xdr:colOff>
      <xdr:row>69</xdr:row>
      <xdr:rowOff>88900</xdr:rowOff>
    </xdr:to>
    <xdr:pic>
      <xdr:nvPicPr>
        <xdr:cNvPr id="3" name="Image 2" descr="image001.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4999" y="10541000"/>
          <a:ext cx="9462223" cy="2057400"/>
        </a:xfrm>
        <a:prstGeom prst="rect">
          <a:avLst/>
        </a:prstGeom>
      </xdr:spPr>
    </xdr:pic>
    <xdr:clientData/>
  </xdr:twoCellAnchor>
  <xdr:twoCellAnchor editAs="oneCell">
    <xdr:from>
      <xdr:col>2</xdr:col>
      <xdr:colOff>2438401</xdr:colOff>
      <xdr:row>107</xdr:row>
      <xdr:rowOff>76200</xdr:rowOff>
    </xdr:from>
    <xdr:to>
      <xdr:col>2</xdr:col>
      <xdr:colOff>6689125</xdr:colOff>
      <xdr:row>109</xdr:row>
      <xdr:rowOff>60960</xdr:rowOff>
    </xdr:to>
    <xdr:pic>
      <xdr:nvPicPr>
        <xdr:cNvPr id="10" name="Image 9"/>
        <xdr:cNvPicPr>
          <a:picLocks noChangeAspect="1"/>
        </xdr:cNvPicPr>
      </xdr:nvPicPr>
      <xdr:blipFill>
        <a:blip xmlns:r="http://schemas.openxmlformats.org/officeDocument/2006/relationships" r:embed="rId6"/>
        <a:stretch>
          <a:fillRect/>
        </a:stretch>
      </xdr:blipFill>
      <xdr:spPr>
        <a:xfrm>
          <a:off x="2997201" y="20154900"/>
          <a:ext cx="4250724" cy="365760"/>
        </a:xfrm>
        <a:prstGeom prst="rect">
          <a:avLst/>
        </a:prstGeom>
      </xdr:spPr>
    </xdr:pic>
    <xdr:clientData/>
  </xdr:twoCellAnchor>
  <xdr:twoCellAnchor editAs="oneCell">
    <xdr:from>
      <xdr:col>2</xdr:col>
      <xdr:colOff>2409825</xdr:colOff>
      <xdr:row>7</xdr:row>
      <xdr:rowOff>9552</xdr:rowOff>
    </xdr:from>
    <xdr:to>
      <xdr:col>2</xdr:col>
      <xdr:colOff>4677825</xdr:colOff>
      <xdr:row>27</xdr:row>
      <xdr:rowOff>124829</xdr:rowOff>
    </xdr:to>
    <xdr:pic>
      <xdr:nvPicPr>
        <xdr:cNvPr id="9" name="Image 8"/>
        <xdr:cNvPicPr>
          <a:picLocks noChangeAspect="1"/>
        </xdr:cNvPicPr>
      </xdr:nvPicPr>
      <xdr:blipFill>
        <a:blip xmlns:r="http://schemas.openxmlformats.org/officeDocument/2006/relationships" r:embed="rId7"/>
        <a:stretch>
          <a:fillRect/>
        </a:stretch>
      </xdr:blipFill>
      <xdr:spPr>
        <a:xfrm>
          <a:off x="2905125" y="1333527"/>
          <a:ext cx="2268000" cy="3201377"/>
        </a:xfrm>
        <a:prstGeom prst="rect">
          <a:avLst/>
        </a:prstGeom>
      </xdr:spPr>
    </xdr:pic>
    <xdr:clientData/>
  </xdr:twoCellAnchor>
  <xdr:twoCellAnchor editAs="oneCell">
    <xdr:from>
      <xdr:col>2</xdr:col>
      <xdr:colOff>976875</xdr:colOff>
      <xdr:row>37</xdr:row>
      <xdr:rowOff>133395</xdr:rowOff>
    </xdr:from>
    <xdr:to>
      <xdr:col>2</xdr:col>
      <xdr:colOff>6772875</xdr:colOff>
      <xdr:row>55</xdr:row>
      <xdr:rowOff>2107</xdr:rowOff>
    </xdr:to>
    <xdr:pic>
      <xdr:nvPicPr>
        <xdr:cNvPr id="11" name="Image 10"/>
        <xdr:cNvPicPr>
          <a:picLocks noChangeAspect="1"/>
        </xdr:cNvPicPr>
      </xdr:nvPicPr>
      <xdr:blipFill>
        <a:blip xmlns:r="http://schemas.openxmlformats.org/officeDocument/2006/relationships" r:embed="rId8"/>
        <a:stretch>
          <a:fillRect/>
        </a:stretch>
      </xdr:blipFill>
      <xdr:spPr>
        <a:xfrm>
          <a:off x="1472175" y="6467520"/>
          <a:ext cx="5796000" cy="32977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0</xdr:rowOff>
    </xdr:from>
    <xdr:to>
      <xdr:col>11</xdr:col>
      <xdr:colOff>1562100</xdr:colOff>
      <xdr:row>46</xdr:row>
      <xdr:rowOff>114300</xdr:rowOff>
    </xdr:to>
    <xdr:graphicFrame macro="">
      <xdr:nvGraphicFramePr>
        <xdr:cNvPr id="16" name="Diagramme 1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25400</xdr:colOff>
      <xdr:row>0</xdr:row>
      <xdr:rowOff>12700</xdr:rowOff>
    </xdr:from>
    <xdr:to>
      <xdr:col>6</xdr:col>
      <xdr:colOff>1440180</xdr:colOff>
      <xdr:row>1</xdr:row>
      <xdr:rowOff>0</xdr:rowOff>
    </xdr:to>
    <xdr:sp macro="" textlink="">
      <xdr:nvSpPr>
        <xdr:cNvPr id="3" name="Hexagone 2"/>
        <xdr:cNvSpPr/>
      </xdr:nvSpPr>
      <xdr:spPr>
        <a:xfrm>
          <a:off x="25400" y="12700"/>
          <a:ext cx="6126480" cy="304800"/>
        </a:xfrm>
        <a:prstGeom prst="hexagon">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ARBRE DES CONSEQUENCES</a:t>
          </a:r>
          <a:endParaRPr lang="fr-FR" sz="1200" b="1" baseline="0"/>
        </a:p>
      </xdr:txBody>
    </xdr:sp>
    <xdr:clientData/>
  </xdr:twoCellAnchor>
  <xdr:twoCellAnchor>
    <xdr:from>
      <xdr:col>0</xdr:col>
      <xdr:colOff>304800</xdr:colOff>
      <xdr:row>232</xdr:row>
      <xdr:rowOff>114300</xdr:rowOff>
    </xdr:from>
    <xdr:to>
      <xdr:col>8</xdr:col>
      <xdr:colOff>1300480</xdr:colOff>
      <xdr:row>266</xdr:row>
      <xdr:rowOff>63500</xdr:rowOff>
    </xdr:to>
    <xdr:graphicFrame macro="">
      <xdr:nvGraphicFramePr>
        <xdr:cNvPr id="28" name="Diagramme 2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2</xdr:col>
      <xdr:colOff>0</xdr:colOff>
      <xdr:row>63</xdr:row>
      <xdr:rowOff>165100</xdr:rowOff>
    </xdr:from>
    <xdr:to>
      <xdr:col>11</xdr:col>
      <xdr:colOff>1473200</xdr:colOff>
      <xdr:row>67</xdr:row>
      <xdr:rowOff>25400</xdr:rowOff>
    </xdr:to>
    <xdr:graphicFrame macro="">
      <xdr:nvGraphicFramePr>
        <xdr:cNvPr id="5" name="Diagramme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2</xdr:col>
      <xdr:colOff>1028700</xdr:colOff>
      <xdr:row>73</xdr:row>
      <xdr:rowOff>0</xdr:rowOff>
    </xdr:from>
    <xdr:to>
      <xdr:col>11</xdr:col>
      <xdr:colOff>1485900</xdr:colOff>
      <xdr:row>76</xdr:row>
      <xdr:rowOff>50800</xdr:rowOff>
    </xdr:to>
    <xdr:graphicFrame macro="">
      <xdr:nvGraphicFramePr>
        <xdr:cNvPr id="19" name="Diagramme 1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2</xdr:col>
      <xdr:colOff>1003300</xdr:colOff>
      <xdr:row>78</xdr:row>
      <xdr:rowOff>165100</xdr:rowOff>
    </xdr:from>
    <xdr:to>
      <xdr:col>7</xdr:col>
      <xdr:colOff>114300</xdr:colOff>
      <xdr:row>82</xdr:row>
      <xdr:rowOff>25400</xdr:rowOff>
    </xdr:to>
    <xdr:graphicFrame macro="">
      <xdr:nvGraphicFramePr>
        <xdr:cNvPr id="21" name="Diagramme 20"/>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2</xdr:col>
      <xdr:colOff>1003300</xdr:colOff>
      <xdr:row>83</xdr:row>
      <xdr:rowOff>0</xdr:rowOff>
    </xdr:from>
    <xdr:to>
      <xdr:col>7</xdr:col>
      <xdr:colOff>114300</xdr:colOff>
      <xdr:row>86</xdr:row>
      <xdr:rowOff>25400</xdr:rowOff>
    </xdr:to>
    <xdr:graphicFrame macro="">
      <xdr:nvGraphicFramePr>
        <xdr:cNvPr id="26" name="Diagramme 2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2</xdr:col>
      <xdr:colOff>1003300</xdr:colOff>
      <xdr:row>89</xdr:row>
      <xdr:rowOff>84668</xdr:rowOff>
    </xdr:from>
    <xdr:to>
      <xdr:col>7</xdr:col>
      <xdr:colOff>114300</xdr:colOff>
      <xdr:row>89</xdr:row>
      <xdr:rowOff>639235</xdr:rowOff>
    </xdr:to>
    <xdr:graphicFrame macro="">
      <xdr:nvGraphicFramePr>
        <xdr:cNvPr id="27" name="Diagramme 2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2</xdr:col>
      <xdr:colOff>1003300</xdr:colOff>
      <xdr:row>92</xdr:row>
      <xdr:rowOff>0</xdr:rowOff>
    </xdr:from>
    <xdr:to>
      <xdr:col>7</xdr:col>
      <xdr:colOff>114300</xdr:colOff>
      <xdr:row>94</xdr:row>
      <xdr:rowOff>120647</xdr:rowOff>
    </xdr:to>
    <xdr:graphicFrame macro="">
      <xdr:nvGraphicFramePr>
        <xdr:cNvPr id="29" name="Diagramme 2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7</xdr:col>
      <xdr:colOff>42619</xdr:colOff>
      <xdr:row>83</xdr:row>
      <xdr:rowOff>100306</xdr:rowOff>
    </xdr:from>
    <xdr:to>
      <xdr:col>8</xdr:col>
      <xdr:colOff>179769</xdr:colOff>
      <xdr:row>86</xdr:row>
      <xdr:rowOff>37380</xdr:rowOff>
    </xdr:to>
    <xdr:sp macro="" textlink="">
      <xdr:nvSpPr>
        <xdr:cNvPr id="30" name="Rectangle 29"/>
        <xdr:cNvSpPr/>
      </xdr:nvSpPr>
      <xdr:spPr>
        <a:xfrm rot="268878">
          <a:off x="5545952" y="16472723"/>
          <a:ext cx="1587067" cy="508574"/>
        </a:xfrm>
        <a:prstGeom prst="rect">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50">
              <a:solidFill>
                <a:schemeClr val="accent2"/>
              </a:solidFill>
            </a:rPr>
            <a:t>Sera</a:t>
          </a:r>
          <a:r>
            <a:rPr lang="fr-FR" sz="1050" baseline="0">
              <a:solidFill>
                <a:schemeClr val="accent2"/>
              </a:solidFill>
            </a:rPr>
            <a:t> t</a:t>
          </a:r>
          <a:r>
            <a:rPr lang="fr-FR" sz="1050">
              <a:solidFill>
                <a:schemeClr val="accent2"/>
              </a:solidFill>
            </a:rPr>
            <a:t>raitée dans l'onglet "3" à la sous-étape 3.4</a:t>
          </a:r>
        </a:p>
      </xdr:txBody>
    </xdr:sp>
    <xdr:clientData/>
  </xdr:twoCellAnchor>
  <xdr:twoCellAnchor>
    <xdr:from>
      <xdr:col>2</xdr:col>
      <xdr:colOff>939800</xdr:colOff>
      <xdr:row>101</xdr:row>
      <xdr:rowOff>63500</xdr:rowOff>
    </xdr:from>
    <xdr:to>
      <xdr:col>7</xdr:col>
      <xdr:colOff>50800</xdr:colOff>
      <xdr:row>104</xdr:row>
      <xdr:rowOff>114300</xdr:rowOff>
    </xdr:to>
    <xdr:graphicFrame macro="">
      <xdr:nvGraphicFramePr>
        <xdr:cNvPr id="65" name="Diagramme 6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7</xdr:col>
      <xdr:colOff>711200</xdr:colOff>
      <xdr:row>101</xdr:row>
      <xdr:rowOff>63500</xdr:rowOff>
    </xdr:from>
    <xdr:to>
      <xdr:col>11</xdr:col>
      <xdr:colOff>1473200</xdr:colOff>
      <xdr:row>104</xdr:row>
      <xdr:rowOff>114300</xdr:rowOff>
    </xdr:to>
    <xdr:graphicFrame macro="">
      <xdr:nvGraphicFramePr>
        <xdr:cNvPr id="66" name="Diagramme 6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2</xdr:col>
      <xdr:colOff>592676</xdr:colOff>
      <xdr:row>107</xdr:row>
      <xdr:rowOff>63500</xdr:rowOff>
    </xdr:from>
    <xdr:to>
      <xdr:col>5</xdr:col>
      <xdr:colOff>503776</xdr:colOff>
      <xdr:row>110</xdr:row>
      <xdr:rowOff>114300</xdr:rowOff>
    </xdr:to>
    <xdr:graphicFrame macro="">
      <xdr:nvGraphicFramePr>
        <xdr:cNvPr id="73" name="Diagramme 7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twoCellAnchor>
    <xdr:from>
      <xdr:col>5</xdr:col>
      <xdr:colOff>1358900</xdr:colOff>
      <xdr:row>107</xdr:row>
      <xdr:rowOff>63500</xdr:rowOff>
    </xdr:from>
    <xdr:to>
      <xdr:col>7</xdr:col>
      <xdr:colOff>76200</xdr:colOff>
      <xdr:row>110</xdr:row>
      <xdr:rowOff>114300</xdr:rowOff>
    </xdr:to>
    <xdr:graphicFrame macro="">
      <xdr:nvGraphicFramePr>
        <xdr:cNvPr id="74" name="Diagramme 7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6" r:lo="rId57" r:qs="rId58" r:cs="rId59"/>
        </a:graphicData>
      </a:graphic>
    </xdr:graphicFrame>
    <xdr:clientData/>
  </xdr:twoCellAnchor>
  <xdr:twoCellAnchor>
    <xdr:from>
      <xdr:col>7</xdr:col>
      <xdr:colOff>635001</xdr:colOff>
      <xdr:row>107</xdr:row>
      <xdr:rowOff>63500</xdr:rowOff>
    </xdr:from>
    <xdr:to>
      <xdr:col>8</xdr:col>
      <xdr:colOff>772584</xdr:colOff>
      <xdr:row>110</xdr:row>
      <xdr:rowOff>114300</xdr:rowOff>
    </xdr:to>
    <xdr:graphicFrame macro="">
      <xdr:nvGraphicFramePr>
        <xdr:cNvPr id="75" name="Diagramme 7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1" r:lo="rId62" r:qs="rId63" r:cs="rId64"/>
        </a:graphicData>
      </a:graphic>
    </xdr:graphicFrame>
    <xdr:clientData/>
  </xdr:twoCellAnchor>
  <xdr:twoCellAnchor>
    <xdr:from>
      <xdr:col>8</xdr:col>
      <xdr:colOff>1562100</xdr:colOff>
      <xdr:row>107</xdr:row>
      <xdr:rowOff>63500</xdr:rowOff>
    </xdr:from>
    <xdr:to>
      <xdr:col>11</xdr:col>
      <xdr:colOff>1473200</xdr:colOff>
      <xdr:row>110</xdr:row>
      <xdr:rowOff>114300</xdr:rowOff>
    </xdr:to>
    <xdr:graphicFrame macro="">
      <xdr:nvGraphicFramePr>
        <xdr:cNvPr id="76" name="Diagramme 7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6" r:lo="rId67" r:qs="rId68" r:cs="rId69"/>
        </a:graphicData>
      </a:graphic>
    </xdr:graphicFrame>
    <xdr:clientData/>
  </xdr:twoCellAnchor>
  <xdr:twoCellAnchor>
    <xdr:from>
      <xdr:col>2</xdr:col>
      <xdr:colOff>876300</xdr:colOff>
      <xdr:row>115</xdr:row>
      <xdr:rowOff>63500</xdr:rowOff>
    </xdr:from>
    <xdr:to>
      <xdr:col>7</xdr:col>
      <xdr:colOff>0</xdr:colOff>
      <xdr:row>117</xdr:row>
      <xdr:rowOff>161925</xdr:rowOff>
    </xdr:to>
    <xdr:graphicFrame macro="">
      <xdr:nvGraphicFramePr>
        <xdr:cNvPr id="77" name="Diagramme 7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editAs="oneCell">
    <xdr:from>
      <xdr:col>7</xdr:col>
      <xdr:colOff>63500</xdr:colOff>
      <xdr:row>60</xdr:row>
      <xdr:rowOff>25400</xdr:rowOff>
    </xdr:from>
    <xdr:to>
      <xdr:col>7</xdr:col>
      <xdr:colOff>200025</xdr:colOff>
      <xdr:row>60</xdr:row>
      <xdr:rowOff>177800</xdr:rowOff>
    </xdr:to>
    <xdr:pic>
      <xdr:nvPicPr>
        <xdr:cNvPr id="7" name="Image 6"/>
        <xdr:cNvPicPr>
          <a:picLocks noChangeAspect="1"/>
        </xdr:cNvPicPr>
      </xdr:nvPicPr>
      <xdr:blipFill rotWithShape="1">
        <a:blip xmlns:r="http://schemas.openxmlformats.org/officeDocument/2006/relationships" r:embed="rId76"/>
        <a:srcRect t="-1" b="7693"/>
        <a:stretch/>
      </xdr:blipFill>
      <xdr:spPr>
        <a:xfrm>
          <a:off x="6362700" y="11696700"/>
          <a:ext cx="136525" cy="152400"/>
        </a:xfrm>
        <a:prstGeom prst="rect">
          <a:avLst/>
        </a:prstGeom>
      </xdr:spPr>
    </xdr:pic>
    <xdr:clientData/>
  </xdr:twoCellAnchor>
  <xdr:twoCellAnchor editAs="oneCell">
    <xdr:from>
      <xdr:col>7</xdr:col>
      <xdr:colOff>276225</xdr:colOff>
      <xdr:row>60</xdr:row>
      <xdr:rowOff>25400</xdr:rowOff>
    </xdr:from>
    <xdr:to>
      <xdr:col>7</xdr:col>
      <xdr:colOff>428625</xdr:colOff>
      <xdr:row>60</xdr:row>
      <xdr:rowOff>177800</xdr:rowOff>
    </xdr:to>
    <xdr:pic>
      <xdr:nvPicPr>
        <xdr:cNvPr id="8" name="Image 7"/>
        <xdr:cNvPicPr>
          <a:picLocks noChangeAspect="1"/>
        </xdr:cNvPicPr>
      </xdr:nvPicPr>
      <xdr:blipFill>
        <a:blip xmlns:r="http://schemas.openxmlformats.org/officeDocument/2006/relationships" r:embed="rId77"/>
        <a:stretch>
          <a:fillRect/>
        </a:stretch>
      </xdr:blipFill>
      <xdr:spPr>
        <a:xfrm>
          <a:off x="6575425" y="11696700"/>
          <a:ext cx="152400" cy="152400"/>
        </a:xfrm>
        <a:prstGeom prst="rect">
          <a:avLst/>
        </a:prstGeom>
      </xdr:spPr>
    </xdr:pic>
    <xdr:clientData/>
  </xdr:twoCellAnchor>
  <xdr:twoCellAnchor>
    <xdr:from>
      <xdr:col>2</xdr:col>
      <xdr:colOff>0</xdr:colOff>
      <xdr:row>134</xdr:row>
      <xdr:rowOff>165100</xdr:rowOff>
    </xdr:from>
    <xdr:to>
      <xdr:col>4</xdr:col>
      <xdr:colOff>139700</xdr:colOff>
      <xdr:row>138</xdr:row>
      <xdr:rowOff>25400</xdr:rowOff>
    </xdr:to>
    <xdr:graphicFrame macro="">
      <xdr:nvGraphicFramePr>
        <xdr:cNvPr id="36" name="Diagramme 3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8" r:lo="rId79" r:qs="rId80" r:cs="rId81"/>
        </a:graphicData>
      </a:graphic>
    </xdr:graphicFrame>
    <xdr:clientData/>
  </xdr:twoCellAnchor>
  <xdr:twoCellAnchor>
    <xdr:from>
      <xdr:col>2</xdr:col>
      <xdr:colOff>0</xdr:colOff>
      <xdr:row>138</xdr:row>
      <xdr:rowOff>165100</xdr:rowOff>
    </xdr:from>
    <xdr:to>
      <xdr:col>4</xdr:col>
      <xdr:colOff>139700</xdr:colOff>
      <xdr:row>142</xdr:row>
      <xdr:rowOff>25400</xdr:rowOff>
    </xdr:to>
    <xdr:graphicFrame macro="">
      <xdr:nvGraphicFramePr>
        <xdr:cNvPr id="40" name="Diagramme 39"/>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3" r:lo="rId84" r:qs="rId85" r:cs="rId86"/>
        </a:graphicData>
      </a:graphic>
    </xdr:graphicFrame>
    <xdr:clientData/>
  </xdr:twoCellAnchor>
  <xdr:twoCellAnchor>
    <xdr:from>
      <xdr:col>2</xdr:col>
      <xdr:colOff>0</xdr:colOff>
      <xdr:row>142</xdr:row>
      <xdr:rowOff>177800</xdr:rowOff>
    </xdr:from>
    <xdr:to>
      <xdr:col>4</xdr:col>
      <xdr:colOff>139700</xdr:colOff>
      <xdr:row>146</xdr:row>
      <xdr:rowOff>25400</xdr:rowOff>
    </xdr:to>
    <xdr:graphicFrame macro="">
      <xdr:nvGraphicFramePr>
        <xdr:cNvPr id="41" name="Diagramme 40"/>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8" r:lo="rId89" r:qs="rId90" r:cs="rId91"/>
        </a:graphicData>
      </a:graphic>
    </xdr:graphicFrame>
    <xdr:clientData/>
  </xdr:twoCellAnchor>
  <xdr:twoCellAnchor>
    <xdr:from>
      <xdr:col>2</xdr:col>
      <xdr:colOff>76200</xdr:colOff>
      <xdr:row>134</xdr:row>
      <xdr:rowOff>101600</xdr:rowOff>
    </xdr:from>
    <xdr:to>
      <xdr:col>4</xdr:col>
      <xdr:colOff>25400</xdr:colOff>
      <xdr:row>138</xdr:row>
      <xdr:rowOff>71120</xdr:rowOff>
    </xdr:to>
    <xdr:cxnSp macro="">
      <xdr:nvCxnSpPr>
        <xdr:cNvPr id="10" name="Connecteur droit 9"/>
        <xdr:cNvCxnSpPr/>
      </xdr:nvCxnSpPr>
      <xdr:spPr>
        <a:xfrm>
          <a:off x="889000" y="2827020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134</xdr:row>
      <xdr:rowOff>101600</xdr:rowOff>
    </xdr:from>
    <xdr:to>
      <xdr:col>4</xdr:col>
      <xdr:colOff>25400</xdr:colOff>
      <xdr:row>138</xdr:row>
      <xdr:rowOff>71120</xdr:rowOff>
    </xdr:to>
    <xdr:cxnSp macro="">
      <xdr:nvCxnSpPr>
        <xdr:cNvPr id="45" name="Connecteur droit 44"/>
        <xdr:cNvCxnSpPr/>
      </xdr:nvCxnSpPr>
      <xdr:spPr>
        <a:xfrm flipV="1">
          <a:off x="889000" y="2827020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138</xdr:row>
      <xdr:rowOff>120650</xdr:rowOff>
    </xdr:from>
    <xdr:to>
      <xdr:col>4</xdr:col>
      <xdr:colOff>25400</xdr:colOff>
      <xdr:row>142</xdr:row>
      <xdr:rowOff>90170</xdr:rowOff>
    </xdr:to>
    <xdr:cxnSp macro="">
      <xdr:nvCxnSpPr>
        <xdr:cNvPr id="50" name="Connecteur droit 49"/>
        <xdr:cNvCxnSpPr/>
      </xdr:nvCxnSpPr>
      <xdr:spPr>
        <a:xfrm>
          <a:off x="889000" y="2905125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138</xdr:row>
      <xdr:rowOff>120650</xdr:rowOff>
    </xdr:from>
    <xdr:to>
      <xdr:col>4</xdr:col>
      <xdr:colOff>25400</xdr:colOff>
      <xdr:row>142</xdr:row>
      <xdr:rowOff>90170</xdr:rowOff>
    </xdr:to>
    <xdr:cxnSp macro="">
      <xdr:nvCxnSpPr>
        <xdr:cNvPr id="53" name="Connecteur droit 52"/>
        <xdr:cNvCxnSpPr/>
      </xdr:nvCxnSpPr>
      <xdr:spPr>
        <a:xfrm flipV="1">
          <a:off x="889000" y="2905125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142</xdr:row>
      <xdr:rowOff>120650</xdr:rowOff>
    </xdr:from>
    <xdr:to>
      <xdr:col>4</xdr:col>
      <xdr:colOff>25400</xdr:colOff>
      <xdr:row>146</xdr:row>
      <xdr:rowOff>77470</xdr:rowOff>
    </xdr:to>
    <xdr:cxnSp macro="">
      <xdr:nvCxnSpPr>
        <xdr:cNvPr id="54" name="Connecteur droit 53"/>
        <xdr:cNvCxnSpPr/>
      </xdr:nvCxnSpPr>
      <xdr:spPr>
        <a:xfrm>
          <a:off x="889000" y="2981325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142</xdr:row>
      <xdr:rowOff>120650</xdr:rowOff>
    </xdr:from>
    <xdr:to>
      <xdr:col>4</xdr:col>
      <xdr:colOff>25400</xdr:colOff>
      <xdr:row>146</xdr:row>
      <xdr:rowOff>77470</xdr:rowOff>
    </xdr:to>
    <xdr:cxnSp macro="">
      <xdr:nvCxnSpPr>
        <xdr:cNvPr id="55" name="Connecteur droit 54"/>
        <xdr:cNvCxnSpPr/>
      </xdr:nvCxnSpPr>
      <xdr:spPr>
        <a:xfrm flipV="1">
          <a:off x="889000" y="29813250"/>
          <a:ext cx="1828800" cy="73152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50800</xdr:colOff>
      <xdr:row>173</xdr:row>
      <xdr:rowOff>127000</xdr:rowOff>
    </xdr:from>
    <xdr:to>
      <xdr:col>8</xdr:col>
      <xdr:colOff>1460500</xdr:colOff>
      <xdr:row>179</xdr:row>
      <xdr:rowOff>114300</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5</xdr:col>
      <xdr:colOff>1031875</xdr:colOff>
      <xdr:row>177</xdr:row>
      <xdr:rowOff>120650</xdr:rowOff>
    </xdr:from>
    <xdr:to>
      <xdr:col>5</xdr:col>
      <xdr:colOff>1397635</xdr:colOff>
      <xdr:row>179</xdr:row>
      <xdr:rowOff>105410</xdr:rowOff>
    </xdr:to>
    <xdr:cxnSp macro="">
      <xdr:nvCxnSpPr>
        <xdr:cNvPr id="68" name="Connecteur droit 67"/>
        <xdr:cNvCxnSpPr/>
      </xdr:nvCxnSpPr>
      <xdr:spPr>
        <a:xfrm>
          <a:off x="3584575" y="25180925"/>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1031875</xdr:colOff>
      <xdr:row>177</xdr:row>
      <xdr:rowOff>120650</xdr:rowOff>
    </xdr:from>
    <xdr:to>
      <xdr:col>5</xdr:col>
      <xdr:colOff>1397635</xdr:colOff>
      <xdr:row>179</xdr:row>
      <xdr:rowOff>105410</xdr:rowOff>
    </xdr:to>
    <xdr:cxnSp macro="">
      <xdr:nvCxnSpPr>
        <xdr:cNvPr id="69" name="Connecteur droit 68"/>
        <xdr:cNvCxnSpPr/>
      </xdr:nvCxnSpPr>
      <xdr:spPr>
        <a:xfrm flipV="1">
          <a:off x="3584575" y="25180925"/>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304800</xdr:colOff>
      <xdr:row>177</xdr:row>
      <xdr:rowOff>120650</xdr:rowOff>
    </xdr:from>
    <xdr:to>
      <xdr:col>6</xdr:col>
      <xdr:colOff>670560</xdr:colOff>
      <xdr:row>179</xdr:row>
      <xdr:rowOff>105410</xdr:rowOff>
    </xdr:to>
    <xdr:cxnSp macro="">
      <xdr:nvCxnSpPr>
        <xdr:cNvPr id="70" name="Connecteur droit 69"/>
        <xdr:cNvCxnSpPr/>
      </xdr:nvCxnSpPr>
      <xdr:spPr>
        <a:xfrm>
          <a:off x="5016500" y="219011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304800</xdr:colOff>
      <xdr:row>177</xdr:row>
      <xdr:rowOff>120650</xdr:rowOff>
    </xdr:from>
    <xdr:to>
      <xdr:col>6</xdr:col>
      <xdr:colOff>670560</xdr:colOff>
      <xdr:row>179</xdr:row>
      <xdr:rowOff>105410</xdr:rowOff>
    </xdr:to>
    <xdr:cxnSp macro="">
      <xdr:nvCxnSpPr>
        <xdr:cNvPr id="71" name="Connecteur droit 70"/>
        <xdr:cNvCxnSpPr/>
      </xdr:nvCxnSpPr>
      <xdr:spPr>
        <a:xfrm flipV="1">
          <a:off x="5016500" y="219011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152400</xdr:colOff>
      <xdr:row>177</xdr:row>
      <xdr:rowOff>120650</xdr:rowOff>
    </xdr:from>
    <xdr:to>
      <xdr:col>7</xdr:col>
      <xdr:colOff>518160</xdr:colOff>
      <xdr:row>179</xdr:row>
      <xdr:rowOff>105410</xdr:rowOff>
    </xdr:to>
    <xdr:cxnSp macro="">
      <xdr:nvCxnSpPr>
        <xdr:cNvPr id="72" name="Connecteur droit 71"/>
        <xdr:cNvCxnSpPr/>
      </xdr:nvCxnSpPr>
      <xdr:spPr>
        <a:xfrm>
          <a:off x="6375400" y="340423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152400</xdr:colOff>
      <xdr:row>177</xdr:row>
      <xdr:rowOff>120650</xdr:rowOff>
    </xdr:from>
    <xdr:to>
      <xdr:col>7</xdr:col>
      <xdr:colOff>518160</xdr:colOff>
      <xdr:row>179</xdr:row>
      <xdr:rowOff>105410</xdr:rowOff>
    </xdr:to>
    <xdr:cxnSp macro="">
      <xdr:nvCxnSpPr>
        <xdr:cNvPr id="78" name="Connecteur droit 77"/>
        <xdr:cNvCxnSpPr/>
      </xdr:nvCxnSpPr>
      <xdr:spPr>
        <a:xfrm flipV="1">
          <a:off x="6375400" y="340423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609600</xdr:colOff>
      <xdr:row>177</xdr:row>
      <xdr:rowOff>120650</xdr:rowOff>
    </xdr:from>
    <xdr:to>
      <xdr:col>7</xdr:col>
      <xdr:colOff>975360</xdr:colOff>
      <xdr:row>179</xdr:row>
      <xdr:rowOff>105410</xdr:rowOff>
    </xdr:to>
    <xdr:cxnSp macro="">
      <xdr:nvCxnSpPr>
        <xdr:cNvPr id="79" name="Connecteur droit 78"/>
        <xdr:cNvCxnSpPr/>
      </xdr:nvCxnSpPr>
      <xdr:spPr>
        <a:xfrm>
          <a:off x="6832600" y="340423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609600</xdr:colOff>
      <xdr:row>177</xdr:row>
      <xdr:rowOff>120650</xdr:rowOff>
    </xdr:from>
    <xdr:to>
      <xdr:col>7</xdr:col>
      <xdr:colOff>975360</xdr:colOff>
      <xdr:row>179</xdr:row>
      <xdr:rowOff>105410</xdr:rowOff>
    </xdr:to>
    <xdr:cxnSp macro="">
      <xdr:nvCxnSpPr>
        <xdr:cNvPr id="80" name="Connecteur droit 79"/>
        <xdr:cNvCxnSpPr/>
      </xdr:nvCxnSpPr>
      <xdr:spPr>
        <a:xfrm flipV="1">
          <a:off x="6832600" y="34042350"/>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441325</xdr:colOff>
      <xdr:row>177</xdr:row>
      <xdr:rowOff>120650</xdr:rowOff>
    </xdr:from>
    <xdr:to>
      <xdr:col>8</xdr:col>
      <xdr:colOff>807085</xdr:colOff>
      <xdr:row>179</xdr:row>
      <xdr:rowOff>105410</xdr:rowOff>
    </xdr:to>
    <xdr:cxnSp macro="">
      <xdr:nvCxnSpPr>
        <xdr:cNvPr id="81" name="Connecteur droit 80"/>
        <xdr:cNvCxnSpPr/>
      </xdr:nvCxnSpPr>
      <xdr:spPr>
        <a:xfrm>
          <a:off x="7394575" y="25180925"/>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441325</xdr:colOff>
      <xdr:row>177</xdr:row>
      <xdr:rowOff>120650</xdr:rowOff>
    </xdr:from>
    <xdr:to>
      <xdr:col>8</xdr:col>
      <xdr:colOff>807085</xdr:colOff>
      <xdr:row>179</xdr:row>
      <xdr:rowOff>105410</xdr:rowOff>
    </xdr:to>
    <xdr:cxnSp macro="">
      <xdr:nvCxnSpPr>
        <xdr:cNvPr id="82" name="Connecteur droit 81"/>
        <xdr:cNvCxnSpPr/>
      </xdr:nvCxnSpPr>
      <xdr:spPr>
        <a:xfrm flipV="1">
          <a:off x="7394575" y="25180925"/>
          <a:ext cx="365760" cy="365760"/>
        </a:xfrm>
        <a:prstGeom prst="line">
          <a:avLst/>
        </a:prstGeom>
        <a:ln w="19050">
          <a:solidFill>
            <a:schemeClr val="accent2">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25400</xdr:colOff>
      <xdr:row>191</xdr:row>
      <xdr:rowOff>12700</xdr:rowOff>
    </xdr:from>
    <xdr:to>
      <xdr:col>8</xdr:col>
      <xdr:colOff>1435100</xdr:colOff>
      <xdr:row>197</xdr:row>
      <xdr:rowOff>0</xdr:rowOff>
    </xdr:to>
    <xdr:graphicFrame macro="">
      <xdr:nvGraphicFramePr>
        <xdr:cNvPr id="83" name="Graphique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5</xdr:col>
      <xdr:colOff>609600</xdr:colOff>
      <xdr:row>191</xdr:row>
      <xdr:rowOff>47625</xdr:rowOff>
    </xdr:from>
    <xdr:to>
      <xdr:col>6</xdr:col>
      <xdr:colOff>215900</xdr:colOff>
      <xdr:row>197</xdr:row>
      <xdr:rowOff>50800</xdr:rowOff>
    </xdr:to>
    <xdr:sp macro="" textlink="">
      <xdr:nvSpPr>
        <xdr:cNvPr id="20" name="Rectangle à coins arrondis 19"/>
        <xdr:cNvSpPr/>
      </xdr:nvSpPr>
      <xdr:spPr>
        <a:xfrm>
          <a:off x="3162300" y="40138350"/>
          <a:ext cx="1168400" cy="1146175"/>
        </a:xfrm>
        <a:prstGeom prst="roundRect">
          <a:avLst>
            <a:gd name="adj" fmla="val 6322"/>
          </a:avLst>
        </a:prstGeom>
        <a:no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711200</xdr:colOff>
      <xdr:row>197</xdr:row>
      <xdr:rowOff>114300</xdr:rowOff>
    </xdr:from>
    <xdr:to>
      <xdr:col>6</xdr:col>
      <xdr:colOff>203200</xdr:colOff>
      <xdr:row>198</xdr:row>
      <xdr:rowOff>139700</xdr:rowOff>
    </xdr:to>
    <xdr:sp macro="" textlink="">
      <xdr:nvSpPr>
        <xdr:cNvPr id="31" name="ZoneTexte 30"/>
        <xdr:cNvSpPr txBox="1"/>
      </xdr:nvSpPr>
      <xdr:spPr>
        <a:xfrm>
          <a:off x="3632200" y="25958800"/>
          <a:ext cx="1282700" cy="215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0">
              <a:solidFill>
                <a:schemeClr val="accent6"/>
              </a:solidFill>
            </a:rPr>
            <a:t>78%</a:t>
          </a:r>
        </a:p>
      </xdr:txBody>
    </xdr:sp>
    <xdr:clientData/>
  </xdr:twoCellAnchor>
  <xdr:twoCellAnchor editAs="oneCell">
    <xdr:from>
      <xdr:col>7</xdr:col>
      <xdr:colOff>63500</xdr:colOff>
      <xdr:row>131</xdr:row>
      <xdr:rowOff>25400</xdr:rowOff>
    </xdr:from>
    <xdr:to>
      <xdr:col>7</xdr:col>
      <xdr:colOff>200025</xdr:colOff>
      <xdr:row>131</xdr:row>
      <xdr:rowOff>177800</xdr:rowOff>
    </xdr:to>
    <xdr:pic>
      <xdr:nvPicPr>
        <xdr:cNvPr id="56" name="Image 55"/>
        <xdr:cNvPicPr>
          <a:picLocks noChangeAspect="1"/>
        </xdr:cNvPicPr>
      </xdr:nvPicPr>
      <xdr:blipFill rotWithShape="1">
        <a:blip xmlns:r="http://schemas.openxmlformats.org/officeDocument/2006/relationships" r:embed="rId76"/>
        <a:srcRect t="-1" b="7693"/>
        <a:stretch/>
      </xdr:blipFill>
      <xdr:spPr>
        <a:xfrm>
          <a:off x="6362700" y="11696700"/>
          <a:ext cx="136525" cy="152400"/>
        </a:xfrm>
        <a:prstGeom prst="rect">
          <a:avLst/>
        </a:prstGeom>
      </xdr:spPr>
    </xdr:pic>
    <xdr:clientData/>
  </xdr:twoCellAnchor>
  <xdr:twoCellAnchor editAs="oneCell">
    <xdr:from>
      <xdr:col>7</xdr:col>
      <xdr:colOff>276225</xdr:colOff>
      <xdr:row>131</xdr:row>
      <xdr:rowOff>25400</xdr:rowOff>
    </xdr:from>
    <xdr:to>
      <xdr:col>7</xdr:col>
      <xdr:colOff>428625</xdr:colOff>
      <xdr:row>131</xdr:row>
      <xdr:rowOff>177800</xdr:rowOff>
    </xdr:to>
    <xdr:pic>
      <xdr:nvPicPr>
        <xdr:cNvPr id="57" name="Image 56"/>
        <xdr:cNvPicPr>
          <a:picLocks noChangeAspect="1"/>
        </xdr:cNvPicPr>
      </xdr:nvPicPr>
      <xdr:blipFill>
        <a:blip xmlns:r="http://schemas.openxmlformats.org/officeDocument/2006/relationships" r:embed="rId77"/>
        <a:stretch>
          <a:fillRect/>
        </a:stretch>
      </xdr:blipFill>
      <xdr:spPr>
        <a:xfrm>
          <a:off x="6575425" y="11696700"/>
          <a:ext cx="152400" cy="152400"/>
        </a:xfrm>
        <a:prstGeom prst="rect">
          <a:avLst/>
        </a:prstGeom>
      </xdr:spPr>
    </xdr:pic>
    <xdr:clientData/>
  </xdr:twoCellAnchor>
  <xdr:twoCellAnchor editAs="oneCell">
    <xdr:from>
      <xdr:col>7</xdr:col>
      <xdr:colOff>50800</xdr:colOff>
      <xdr:row>230</xdr:row>
      <xdr:rowOff>25400</xdr:rowOff>
    </xdr:from>
    <xdr:to>
      <xdr:col>7</xdr:col>
      <xdr:colOff>187325</xdr:colOff>
      <xdr:row>230</xdr:row>
      <xdr:rowOff>177800</xdr:rowOff>
    </xdr:to>
    <xdr:pic>
      <xdr:nvPicPr>
        <xdr:cNvPr id="62" name="Image 61"/>
        <xdr:cNvPicPr>
          <a:picLocks noChangeAspect="1"/>
        </xdr:cNvPicPr>
      </xdr:nvPicPr>
      <xdr:blipFill rotWithShape="1">
        <a:blip xmlns:r="http://schemas.openxmlformats.org/officeDocument/2006/relationships" r:embed="rId76"/>
        <a:srcRect t="-1" b="7693"/>
        <a:stretch/>
      </xdr:blipFill>
      <xdr:spPr>
        <a:xfrm>
          <a:off x="6350000" y="15748000"/>
          <a:ext cx="136525" cy="152400"/>
        </a:xfrm>
        <a:prstGeom prst="rect">
          <a:avLst/>
        </a:prstGeom>
      </xdr:spPr>
    </xdr:pic>
    <xdr:clientData/>
  </xdr:twoCellAnchor>
  <xdr:twoCellAnchor editAs="oneCell">
    <xdr:from>
      <xdr:col>7</xdr:col>
      <xdr:colOff>263525</xdr:colOff>
      <xdr:row>230</xdr:row>
      <xdr:rowOff>25400</xdr:rowOff>
    </xdr:from>
    <xdr:to>
      <xdr:col>7</xdr:col>
      <xdr:colOff>415925</xdr:colOff>
      <xdr:row>230</xdr:row>
      <xdr:rowOff>177800</xdr:rowOff>
    </xdr:to>
    <xdr:pic>
      <xdr:nvPicPr>
        <xdr:cNvPr id="63" name="Image 62"/>
        <xdr:cNvPicPr>
          <a:picLocks noChangeAspect="1"/>
        </xdr:cNvPicPr>
      </xdr:nvPicPr>
      <xdr:blipFill>
        <a:blip xmlns:r="http://schemas.openxmlformats.org/officeDocument/2006/relationships" r:embed="rId77"/>
        <a:stretch>
          <a:fillRect/>
        </a:stretch>
      </xdr:blipFill>
      <xdr:spPr>
        <a:xfrm>
          <a:off x="6562725" y="15748000"/>
          <a:ext cx="152400" cy="152400"/>
        </a:xfrm>
        <a:prstGeom prst="rect">
          <a:avLst/>
        </a:prstGeom>
      </xdr:spPr>
    </xdr:pic>
    <xdr:clientData/>
  </xdr:twoCellAnchor>
  <xdr:twoCellAnchor>
    <xdr:from>
      <xdr:col>5</xdr:col>
      <xdr:colOff>213181</xdr:colOff>
      <xdr:row>154</xdr:row>
      <xdr:rowOff>128070</xdr:rowOff>
    </xdr:from>
    <xdr:to>
      <xdr:col>6</xdr:col>
      <xdr:colOff>1199209</xdr:colOff>
      <xdr:row>166</xdr:row>
      <xdr:rowOff>437030</xdr:rowOff>
    </xdr:to>
    <xdr:sp macro="" textlink="">
      <xdr:nvSpPr>
        <xdr:cNvPr id="48" name="Rectangle à coins arrondis 47"/>
        <xdr:cNvSpPr/>
      </xdr:nvSpPr>
      <xdr:spPr>
        <a:xfrm>
          <a:off x="2756916" y="31695041"/>
          <a:ext cx="2543646" cy="5306783"/>
        </a:xfrm>
        <a:prstGeom prst="roundRect">
          <a:avLst/>
        </a:prstGeom>
        <a:solidFill>
          <a:schemeClr val="accent4">
            <a:lumMod val="40000"/>
            <a:lumOff val="60000"/>
            <a:alpha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DETAIL NON DISPONIBLE </a:t>
          </a:r>
        </a:p>
        <a:p>
          <a:pPr algn="ctr"/>
          <a:r>
            <a:rPr lang="fr-FR" sz="1100">
              <a:solidFill>
                <a:sysClr val="windowText" lastClr="000000"/>
              </a:solidFill>
            </a:rPr>
            <a:t>Ces</a:t>
          </a:r>
          <a:r>
            <a:rPr lang="fr-FR" sz="1100" baseline="0">
              <a:solidFill>
                <a:sysClr val="windowText" lastClr="000000"/>
              </a:solidFill>
            </a:rPr>
            <a:t> éléments - ajoutés dans la V2 de la méthode - n'étaient pas explicitement demandés lors de l'expérimentation 2015 de la V1.</a:t>
          </a:r>
          <a:endParaRPr lang="fr-FR" sz="1100">
            <a:solidFill>
              <a:sysClr val="windowText" lastClr="000000"/>
            </a:solidFill>
          </a:endParaRPr>
        </a:p>
      </xdr:txBody>
    </xdr:sp>
    <xdr:clientData/>
  </xdr:twoCellAnchor>
  <xdr:twoCellAnchor>
    <xdr:from>
      <xdr:col>9</xdr:col>
      <xdr:colOff>100853</xdr:colOff>
      <xdr:row>207</xdr:row>
      <xdr:rowOff>100853</xdr:rowOff>
    </xdr:from>
    <xdr:to>
      <xdr:col>11</xdr:col>
      <xdr:colOff>1345726</xdr:colOff>
      <xdr:row>220</xdr:row>
      <xdr:rowOff>0</xdr:rowOff>
    </xdr:to>
    <xdr:sp macro="" textlink="">
      <xdr:nvSpPr>
        <xdr:cNvPr id="49" name="Rectangle à coins arrondis 48"/>
        <xdr:cNvSpPr/>
      </xdr:nvSpPr>
      <xdr:spPr>
        <a:xfrm>
          <a:off x="8482853" y="44117559"/>
          <a:ext cx="1648285" cy="3014382"/>
        </a:xfrm>
        <a:prstGeom prst="roundRect">
          <a:avLst/>
        </a:prstGeom>
        <a:solidFill>
          <a:schemeClr val="accent4">
            <a:lumMod val="40000"/>
            <a:lumOff val="60000"/>
            <a:alpha val="5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DETAIL NON DISPONIBLE </a:t>
          </a:r>
        </a:p>
        <a:p>
          <a:pPr algn="ctr"/>
          <a:r>
            <a:rPr lang="fr-FR" sz="1100">
              <a:solidFill>
                <a:sysClr val="windowText" lastClr="000000"/>
              </a:solidFill>
            </a:rPr>
            <a:t>La procédure</a:t>
          </a:r>
          <a:r>
            <a:rPr lang="fr-FR" sz="1100" baseline="0">
              <a:solidFill>
                <a:sysClr val="windowText" lastClr="000000"/>
              </a:solidFill>
            </a:rPr>
            <a:t> de définition du périmètre a été précisée dans la V2 de la méthode. Ces éléments n'étaient pas explicitement demandés lors de l'expérimentation 2015 de la V1.</a:t>
          </a:r>
          <a:endParaRPr lang="fr-FR" sz="1100">
            <a:solidFill>
              <a:sysClr val="windowText" lastClr="000000"/>
            </a:solidFill>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0.08782</cdr:x>
      <cdr:y>0.20225</cdr:y>
    </cdr:from>
    <cdr:to>
      <cdr:x>0.08782</cdr:x>
      <cdr:y>0.96629</cdr:y>
    </cdr:to>
    <cdr:cxnSp macro="">
      <cdr:nvCxnSpPr>
        <cdr:cNvPr id="3" name="Connecteur droit avec flèche 2"/>
        <cdr:cNvCxnSpPr/>
      </cdr:nvCxnSpPr>
      <cdr:spPr>
        <a:xfrm xmlns:a="http://schemas.openxmlformats.org/drawingml/2006/main" flipV="1">
          <a:off x="558800" y="228600"/>
          <a:ext cx="0" cy="863600"/>
        </a:xfrm>
        <a:prstGeom xmlns:a="http://schemas.openxmlformats.org/drawingml/2006/main" prst="straightConnector1">
          <a:avLst/>
        </a:prstGeom>
        <a:ln xmlns:a="http://schemas.openxmlformats.org/drawingml/2006/main" w="1905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0.08583</cdr:x>
      <cdr:y>0.95506</cdr:y>
    </cdr:from>
    <cdr:to>
      <cdr:x>0.97804</cdr:x>
      <cdr:y>0.95506</cdr:y>
    </cdr:to>
    <cdr:cxnSp macro="">
      <cdr:nvCxnSpPr>
        <cdr:cNvPr id="4" name="Connecteur droit avec flèche 3"/>
        <cdr:cNvCxnSpPr/>
      </cdr:nvCxnSpPr>
      <cdr:spPr>
        <a:xfrm xmlns:a="http://schemas.openxmlformats.org/drawingml/2006/main">
          <a:off x="546100" y="1079500"/>
          <a:ext cx="5676900" cy="0"/>
        </a:xfrm>
        <a:prstGeom xmlns:a="http://schemas.openxmlformats.org/drawingml/2006/main" prst="straightConnector1">
          <a:avLst/>
        </a:prstGeom>
        <a:ln xmlns:a="http://schemas.openxmlformats.org/drawingml/2006/main" w="1905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0.08782</cdr:x>
      <cdr:y>0.20225</cdr:y>
    </cdr:from>
    <cdr:to>
      <cdr:x>0.08782</cdr:x>
      <cdr:y>0.96629</cdr:y>
    </cdr:to>
    <cdr:cxnSp macro="">
      <cdr:nvCxnSpPr>
        <cdr:cNvPr id="3" name="Connecteur droit avec flèche 2"/>
        <cdr:cNvCxnSpPr/>
      </cdr:nvCxnSpPr>
      <cdr:spPr>
        <a:xfrm xmlns:a="http://schemas.openxmlformats.org/drawingml/2006/main" flipV="1">
          <a:off x="558800" y="228600"/>
          <a:ext cx="0" cy="863600"/>
        </a:xfrm>
        <a:prstGeom xmlns:a="http://schemas.openxmlformats.org/drawingml/2006/main" prst="straightConnector1">
          <a:avLst/>
        </a:prstGeom>
        <a:ln xmlns:a="http://schemas.openxmlformats.org/drawingml/2006/main" w="1905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0.08583</cdr:x>
      <cdr:y>0.95506</cdr:y>
    </cdr:from>
    <cdr:to>
      <cdr:x>0.97804</cdr:x>
      <cdr:y>0.95506</cdr:y>
    </cdr:to>
    <cdr:cxnSp macro="">
      <cdr:nvCxnSpPr>
        <cdr:cNvPr id="4" name="Connecteur droit avec flèche 3"/>
        <cdr:cNvCxnSpPr/>
      </cdr:nvCxnSpPr>
      <cdr:spPr>
        <a:xfrm xmlns:a="http://schemas.openxmlformats.org/drawingml/2006/main">
          <a:off x="546100" y="1079500"/>
          <a:ext cx="5676900" cy="0"/>
        </a:xfrm>
        <a:prstGeom xmlns:a="http://schemas.openxmlformats.org/drawingml/2006/main" prst="straightConnector1">
          <a:avLst/>
        </a:prstGeom>
        <a:ln xmlns:a="http://schemas.openxmlformats.org/drawingml/2006/main" w="1905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1</xdr:col>
      <xdr:colOff>214791</xdr:colOff>
      <xdr:row>9</xdr:row>
      <xdr:rowOff>205762</xdr:rowOff>
    </xdr:from>
    <xdr:to>
      <xdr:col>2</xdr:col>
      <xdr:colOff>125383</xdr:colOff>
      <xdr:row>10</xdr:row>
      <xdr:rowOff>194407</xdr:rowOff>
    </xdr:to>
    <xdr:sp macro="" textlink="">
      <xdr:nvSpPr>
        <xdr:cNvPr id="5" name="Triangle 4"/>
        <xdr:cNvSpPr/>
      </xdr:nvSpPr>
      <xdr:spPr>
        <a:xfrm rot="5400000">
          <a:off x="547693" y="3047860"/>
          <a:ext cx="387788"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20</xdr:col>
      <xdr:colOff>214791</xdr:colOff>
      <xdr:row>9</xdr:row>
      <xdr:rowOff>205762</xdr:rowOff>
    </xdr:from>
    <xdr:to>
      <xdr:col>21</xdr:col>
      <xdr:colOff>125383</xdr:colOff>
      <xdr:row>10</xdr:row>
      <xdr:rowOff>194407</xdr:rowOff>
    </xdr:to>
    <xdr:sp macro="" textlink="">
      <xdr:nvSpPr>
        <xdr:cNvPr id="9" name="Triangle 8"/>
        <xdr:cNvSpPr/>
      </xdr:nvSpPr>
      <xdr:spPr>
        <a:xfrm rot="5400000">
          <a:off x="547693" y="3047860"/>
          <a:ext cx="387788"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214791</xdr:colOff>
      <xdr:row>26</xdr:row>
      <xdr:rowOff>205762</xdr:rowOff>
    </xdr:from>
    <xdr:to>
      <xdr:col>2</xdr:col>
      <xdr:colOff>125383</xdr:colOff>
      <xdr:row>27</xdr:row>
      <xdr:rowOff>194407</xdr:rowOff>
    </xdr:to>
    <xdr:sp macro="" textlink="">
      <xdr:nvSpPr>
        <xdr:cNvPr id="10" name="Triangle 9"/>
        <xdr:cNvSpPr/>
      </xdr:nvSpPr>
      <xdr:spPr>
        <a:xfrm rot="5400000">
          <a:off x="547693" y="3047860"/>
          <a:ext cx="387788"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29</xdr:col>
      <xdr:colOff>140062</xdr:colOff>
      <xdr:row>2</xdr:row>
      <xdr:rowOff>501314</xdr:rowOff>
    </xdr:from>
    <xdr:to>
      <xdr:col>31</xdr:col>
      <xdr:colOff>2721</xdr:colOff>
      <xdr:row>4</xdr:row>
      <xdr:rowOff>252394</xdr:rowOff>
    </xdr:to>
    <xdr:sp macro="" textlink="">
      <xdr:nvSpPr>
        <xdr:cNvPr id="16" name="Triangle 15"/>
        <xdr:cNvSpPr>
          <a:spLocks/>
        </xdr:cNvSpPr>
      </xdr:nvSpPr>
      <xdr:spPr>
        <a:xfrm rot="16200000">
          <a:off x="9958977" y="547578"/>
          <a:ext cx="635544" cy="543016"/>
        </a:xfrm>
        <a:prstGeom prst="triangle">
          <a:avLst>
            <a:gd name="adj" fmla="val 100000"/>
          </a:avLst>
        </a:prstGeom>
        <a:solidFill>
          <a:srgbClr val="3382B9"/>
        </a:solidFill>
        <a:ln>
          <a:solidFill>
            <a:srgbClr val="3382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214791</xdr:colOff>
      <xdr:row>52</xdr:row>
      <xdr:rowOff>205762</xdr:rowOff>
    </xdr:from>
    <xdr:to>
      <xdr:col>2</xdr:col>
      <xdr:colOff>125383</xdr:colOff>
      <xdr:row>53</xdr:row>
      <xdr:rowOff>194407</xdr:rowOff>
    </xdr:to>
    <xdr:sp macro="" textlink="">
      <xdr:nvSpPr>
        <xdr:cNvPr id="17" name="Triangle 16"/>
        <xdr:cNvSpPr/>
      </xdr:nvSpPr>
      <xdr:spPr>
        <a:xfrm rot="5400000">
          <a:off x="556764" y="3310932"/>
          <a:ext cx="369645"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214791</xdr:colOff>
      <xdr:row>67</xdr:row>
      <xdr:rowOff>205762</xdr:rowOff>
    </xdr:from>
    <xdr:to>
      <xdr:col>2</xdr:col>
      <xdr:colOff>125383</xdr:colOff>
      <xdr:row>68</xdr:row>
      <xdr:rowOff>194407</xdr:rowOff>
    </xdr:to>
    <xdr:sp macro="" textlink="">
      <xdr:nvSpPr>
        <xdr:cNvPr id="18" name="Triangle 17"/>
        <xdr:cNvSpPr/>
      </xdr:nvSpPr>
      <xdr:spPr>
        <a:xfrm rot="5400000">
          <a:off x="556764" y="19530646"/>
          <a:ext cx="369645"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214791</xdr:colOff>
      <xdr:row>72</xdr:row>
      <xdr:rowOff>205762</xdr:rowOff>
    </xdr:from>
    <xdr:to>
      <xdr:col>2</xdr:col>
      <xdr:colOff>125383</xdr:colOff>
      <xdr:row>73</xdr:row>
      <xdr:rowOff>194407</xdr:rowOff>
    </xdr:to>
    <xdr:sp macro="" textlink="">
      <xdr:nvSpPr>
        <xdr:cNvPr id="20" name="Triangle 19"/>
        <xdr:cNvSpPr/>
      </xdr:nvSpPr>
      <xdr:spPr>
        <a:xfrm rot="5400000">
          <a:off x="556764" y="33137789"/>
          <a:ext cx="369645" cy="291592"/>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290286</xdr:colOff>
      <xdr:row>87</xdr:row>
      <xdr:rowOff>488047</xdr:rowOff>
    </xdr:from>
    <xdr:to>
      <xdr:col>31</xdr:col>
      <xdr:colOff>145144</xdr:colOff>
      <xdr:row>102</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103</xdr:row>
      <xdr:rowOff>4950</xdr:rowOff>
    </xdr:from>
    <xdr:to>
      <xdr:col>31</xdr:col>
      <xdr:colOff>381461</xdr:colOff>
      <xdr:row>105</xdr:row>
      <xdr:rowOff>19728</xdr:rowOff>
    </xdr:to>
    <xdr:sp macro="" textlink="">
      <xdr:nvSpPr>
        <xdr:cNvPr id="7" name="Triangle rectangle 6"/>
        <xdr:cNvSpPr/>
      </xdr:nvSpPr>
      <xdr:spPr>
        <a:xfrm flipH="1" flipV="1">
          <a:off x="0" y="53645132"/>
          <a:ext cx="12550370" cy="822960"/>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28</xdr:col>
      <xdr:colOff>186376</xdr:colOff>
      <xdr:row>103</xdr:row>
      <xdr:rowOff>277499</xdr:rowOff>
    </xdr:from>
    <xdr:to>
      <xdr:col>30</xdr:col>
      <xdr:colOff>152510</xdr:colOff>
      <xdr:row>105</xdr:row>
      <xdr:rowOff>192590</xdr:rowOff>
    </xdr:to>
    <xdr:sp macro="" textlink="">
      <xdr:nvSpPr>
        <xdr:cNvPr id="8" name="Rectangle 7"/>
        <xdr:cNvSpPr>
          <a:spLocks noChangeAspect="1"/>
        </xdr:cNvSpPr>
      </xdr:nvSpPr>
      <xdr:spPr>
        <a:xfrm>
          <a:off x="11362376" y="53980356"/>
          <a:ext cx="764420" cy="731520"/>
        </a:xfrm>
        <a:prstGeom prst="rect">
          <a:avLst/>
        </a:prstGeom>
        <a:solidFill>
          <a:srgbClr val="3382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29</xdr:col>
      <xdr:colOff>21473</xdr:colOff>
      <xdr:row>104</xdr:row>
      <xdr:rowOff>78658</xdr:rowOff>
    </xdr:from>
    <xdr:to>
      <xdr:col>29</xdr:col>
      <xdr:colOff>313376</xdr:colOff>
      <xdr:row>105</xdr:row>
      <xdr:rowOff>10432</xdr:rowOff>
    </xdr:to>
    <xdr:sp macro="" textlink="">
      <xdr:nvSpPr>
        <xdr:cNvPr id="22" name="Triangle 21"/>
        <xdr:cNvSpPr/>
      </xdr:nvSpPr>
      <xdr:spPr>
        <a:xfrm rot="5400000" flipV="1">
          <a:off x="11558966" y="54200165"/>
          <a:ext cx="367203" cy="291903"/>
        </a:xfrm>
        <a:prstGeom prst="triangl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51072</xdr:colOff>
      <xdr:row>114</xdr:row>
      <xdr:rowOff>54432</xdr:rowOff>
    </xdr:from>
    <xdr:to>
      <xdr:col>32</xdr:col>
      <xdr:colOff>0</xdr:colOff>
      <xdr:row>115</xdr:row>
      <xdr:rowOff>377520</xdr:rowOff>
    </xdr:to>
    <xdr:sp macro="" textlink="">
      <xdr:nvSpPr>
        <xdr:cNvPr id="24" name="Triangle rectangle 23"/>
        <xdr:cNvSpPr/>
      </xdr:nvSpPr>
      <xdr:spPr>
        <a:xfrm flipH="1">
          <a:off x="51072" y="58306611"/>
          <a:ext cx="10834642" cy="704088"/>
        </a:xfrm>
        <a:prstGeom prst="rtTriangl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54429</xdr:colOff>
      <xdr:row>49</xdr:row>
      <xdr:rowOff>181430</xdr:rowOff>
    </xdr:from>
    <xdr:to>
      <xdr:col>31</xdr:col>
      <xdr:colOff>391160</xdr:colOff>
      <xdr:row>50</xdr:row>
      <xdr:rowOff>504518</xdr:rowOff>
    </xdr:to>
    <xdr:sp macro="" textlink="">
      <xdr:nvSpPr>
        <xdr:cNvPr id="27" name="Triangle rectangle 26"/>
        <xdr:cNvSpPr/>
      </xdr:nvSpPr>
      <xdr:spPr>
        <a:xfrm flipH="1">
          <a:off x="54429" y="18596430"/>
          <a:ext cx="12710160" cy="704088"/>
        </a:xfrm>
        <a:prstGeom prst="rtTriangl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276330</xdr:colOff>
      <xdr:row>84</xdr:row>
      <xdr:rowOff>17650</xdr:rowOff>
    </xdr:from>
    <xdr:to>
      <xdr:col>3</xdr:col>
      <xdr:colOff>376143</xdr:colOff>
      <xdr:row>84</xdr:row>
      <xdr:rowOff>109090</xdr:rowOff>
    </xdr:to>
    <xdr:sp macro="" textlink="">
      <xdr:nvSpPr>
        <xdr:cNvPr id="26" name="Triangle 25"/>
        <xdr:cNvSpPr>
          <a:spLocks/>
        </xdr:cNvSpPr>
      </xdr:nvSpPr>
      <xdr:spPr>
        <a:xfrm rot="16200000">
          <a:off x="1471142" y="46558963"/>
          <a:ext cx="91440" cy="99813"/>
        </a:xfrm>
        <a:prstGeom prst="triangle">
          <a:avLst>
            <a:gd name="adj" fmla="val 100000"/>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276330</xdr:colOff>
      <xdr:row>85</xdr:row>
      <xdr:rowOff>17650</xdr:rowOff>
    </xdr:from>
    <xdr:to>
      <xdr:col>3</xdr:col>
      <xdr:colOff>376143</xdr:colOff>
      <xdr:row>85</xdr:row>
      <xdr:rowOff>109090</xdr:rowOff>
    </xdr:to>
    <xdr:sp macro="" textlink="">
      <xdr:nvSpPr>
        <xdr:cNvPr id="33" name="Triangle 32"/>
        <xdr:cNvSpPr>
          <a:spLocks/>
        </xdr:cNvSpPr>
      </xdr:nvSpPr>
      <xdr:spPr>
        <a:xfrm rot="16200000">
          <a:off x="1471142" y="46939963"/>
          <a:ext cx="91440" cy="99813"/>
        </a:xfrm>
        <a:prstGeom prst="triangle">
          <a:avLst>
            <a:gd name="adj" fmla="val 100000"/>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276330</xdr:colOff>
      <xdr:row>86</xdr:row>
      <xdr:rowOff>17650</xdr:rowOff>
    </xdr:from>
    <xdr:to>
      <xdr:col>3</xdr:col>
      <xdr:colOff>376143</xdr:colOff>
      <xdr:row>86</xdr:row>
      <xdr:rowOff>109090</xdr:rowOff>
    </xdr:to>
    <xdr:sp macro="" textlink="">
      <xdr:nvSpPr>
        <xdr:cNvPr id="34" name="Triangle 33"/>
        <xdr:cNvSpPr>
          <a:spLocks/>
        </xdr:cNvSpPr>
      </xdr:nvSpPr>
      <xdr:spPr>
        <a:xfrm rot="16200000">
          <a:off x="1471142" y="47320963"/>
          <a:ext cx="91440" cy="99813"/>
        </a:xfrm>
        <a:prstGeom prst="triangle">
          <a:avLst>
            <a:gd name="adj" fmla="val 100000"/>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54429</xdr:colOff>
      <xdr:row>69</xdr:row>
      <xdr:rowOff>4807855</xdr:rowOff>
    </xdr:from>
    <xdr:to>
      <xdr:col>31</xdr:col>
      <xdr:colOff>391160</xdr:colOff>
      <xdr:row>70</xdr:row>
      <xdr:rowOff>631515</xdr:rowOff>
    </xdr:to>
    <xdr:sp macro="" textlink="">
      <xdr:nvSpPr>
        <xdr:cNvPr id="37" name="Triangle rectangle 36"/>
        <xdr:cNvSpPr/>
      </xdr:nvSpPr>
      <xdr:spPr>
        <a:xfrm flipH="1">
          <a:off x="54429" y="38499141"/>
          <a:ext cx="12710160" cy="704088"/>
        </a:xfrm>
        <a:prstGeom prst="rtTriangl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269875</xdr:colOff>
      <xdr:row>0</xdr:row>
      <xdr:rowOff>0</xdr:rowOff>
    </xdr:from>
    <xdr:to>
      <xdr:col>24</xdr:col>
      <xdr:colOff>127000</xdr:colOff>
      <xdr:row>1</xdr:row>
      <xdr:rowOff>12192</xdr:rowOff>
    </xdr:to>
    <xdr:sp macro="" textlink="">
      <xdr:nvSpPr>
        <xdr:cNvPr id="25" name="Trapèze 24"/>
        <xdr:cNvSpPr/>
      </xdr:nvSpPr>
      <xdr:spPr>
        <a:xfrm>
          <a:off x="3048000" y="0"/>
          <a:ext cx="6604000" cy="393192"/>
        </a:xfrm>
        <a:prstGeom prst="trapezoid">
          <a:avLst>
            <a:gd name="adj" fmla="val 72801"/>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baseline="0"/>
            <a:t>SYNTHESE</a:t>
          </a:r>
        </a:p>
      </xdr:txBody>
    </xdr:sp>
    <xdr:clientData/>
  </xdr:twoCellAnchor>
  <xdr:twoCellAnchor>
    <xdr:from>
      <xdr:col>6</xdr:col>
      <xdr:colOff>111124</xdr:colOff>
      <xdr:row>0</xdr:row>
      <xdr:rowOff>3680</xdr:rowOff>
    </xdr:from>
    <xdr:to>
      <xdr:col>6</xdr:col>
      <xdr:colOff>394225</xdr:colOff>
      <xdr:row>1</xdr:row>
      <xdr:rowOff>15872</xdr:rowOff>
    </xdr:to>
    <xdr:sp macro="" textlink="">
      <xdr:nvSpPr>
        <xdr:cNvPr id="28" name="Triangle isocèle 2">
          <a:hlinkClick xmlns:r="http://schemas.openxmlformats.org/officeDocument/2006/relationships" r:id="rId2"/>
        </xdr:cNvPr>
        <xdr:cNvSpPr>
          <a:spLocks noChangeAspect="1"/>
        </xdr:cNvSpPr>
      </xdr:nvSpPr>
      <xdr:spPr>
        <a:xfrm rot="16200000" flipH="1">
          <a:off x="2437329" y="58725"/>
          <a:ext cx="393192" cy="283101"/>
        </a:xfrm>
        <a:prstGeom prst="triangle">
          <a:avLst/>
        </a:prstGeom>
        <a:solidFill>
          <a:srgbClr val="7F64A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9</xdr:col>
      <xdr:colOff>119062</xdr:colOff>
      <xdr:row>6</xdr:row>
      <xdr:rowOff>119062</xdr:rowOff>
    </xdr:from>
    <xdr:to>
      <xdr:col>15</xdr:col>
      <xdr:colOff>207374</xdr:colOff>
      <xdr:row>7</xdr:row>
      <xdr:rowOff>211612</xdr:rowOff>
    </xdr:to>
    <xdr:pic>
      <xdr:nvPicPr>
        <xdr:cNvPr id="23" name="Image 2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26593" y="2524125"/>
          <a:ext cx="2160000" cy="473550"/>
        </a:xfrm>
        <a:prstGeom prst="rect">
          <a:avLst/>
        </a:prstGeom>
      </xdr:spPr>
    </xdr:pic>
    <xdr:clientData/>
  </xdr:twoCellAnchor>
  <xdr:twoCellAnchor>
    <xdr:from>
      <xdr:col>6</xdr:col>
      <xdr:colOff>35718</xdr:colOff>
      <xdr:row>108</xdr:row>
      <xdr:rowOff>238125</xdr:rowOff>
    </xdr:from>
    <xdr:to>
      <xdr:col>13</xdr:col>
      <xdr:colOff>179205</xdr:colOff>
      <xdr:row>111</xdr:row>
      <xdr:rowOff>87983</xdr:rowOff>
    </xdr:to>
    <xdr:sp macro="" textlink="">
      <xdr:nvSpPr>
        <xdr:cNvPr id="30" name="Rectangle à coins arrondis 29"/>
        <xdr:cNvSpPr/>
      </xdr:nvSpPr>
      <xdr:spPr>
        <a:xfrm rot="19696347">
          <a:off x="2107406" y="57042844"/>
          <a:ext cx="2560455" cy="992858"/>
        </a:xfrm>
        <a:prstGeom prst="roundRect">
          <a:avLst/>
        </a:prstGeom>
        <a:solidFill>
          <a:schemeClr val="accent1">
            <a:lumMod val="20000"/>
            <a:lumOff val="80000"/>
            <a:alpha val="5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effectLst/>
              <a:latin typeface="+mn-lt"/>
              <a:ea typeface="+mn-ea"/>
              <a:cs typeface="+mn-cs"/>
            </a:rPr>
            <a:t>NON DISPONIBLE </a:t>
          </a:r>
          <a:endParaRPr lang="fr-FR">
            <a:solidFill>
              <a:sysClr val="windowText" lastClr="000000"/>
            </a:solidFill>
            <a:effectLst/>
          </a:endParaRPr>
        </a:p>
        <a:p>
          <a:pPr algn="ctr"/>
          <a:r>
            <a:rPr lang="fr-FR" sz="1100">
              <a:solidFill>
                <a:sysClr val="windowText" lastClr="000000"/>
              </a:solidFill>
              <a:effectLst/>
              <a:latin typeface="+mn-lt"/>
              <a:ea typeface="+mn-ea"/>
              <a:cs typeface="+mn-cs"/>
            </a:rPr>
            <a:t>Ces</a:t>
          </a:r>
          <a:r>
            <a:rPr lang="fr-FR" sz="1100" baseline="0">
              <a:solidFill>
                <a:sysClr val="windowText" lastClr="000000"/>
              </a:solidFill>
              <a:effectLst/>
              <a:latin typeface="+mn-lt"/>
              <a:ea typeface="+mn-ea"/>
              <a:cs typeface="+mn-cs"/>
            </a:rPr>
            <a:t> éléments - ajoutés dans la V2 de la méthode - n'étaient pas demandés lors de l'expérimentation 2015 de la V1</a:t>
          </a:r>
          <a:r>
            <a:rPr lang="fr-FR" sz="1100">
              <a:solidFill>
                <a:sysClr val="windowText" lastClr="000000"/>
              </a:solidFill>
            </a:rPr>
            <a:t>.</a:t>
          </a:r>
        </a:p>
      </xdr:txBody>
    </xdr:sp>
    <xdr:clientData/>
  </xdr:twoCellAnchor>
  <xdr:twoCellAnchor editAs="oneCell">
    <xdr:from>
      <xdr:col>2</xdr:col>
      <xdr:colOff>0</xdr:colOff>
      <xdr:row>28</xdr:row>
      <xdr:rowOff>0</xdr:rowOff>
    </xdr:from>
    <xdr:to>
      <xdr:col>30</xdr:col>
      <xdr:colOff>245080</xdr:colOff>
      <xdr:row>43</xdr:row>
      <xdr:rowOff>308370</xdr:rowOff>
    </xdr:to>
    <xdr:pic>
      <xdr:nvPicPr>
        <xdr:cNvPr id="2" name="Image 1"/>
        <xdr:cNvPicPr>
          <a:picLocks noChangeAspect="1"/>
        </xdr:cNvPicPr>
      </xdr:nvPicPr>
      <xdr:blipFill>
        <a:blip xmlns:r="http://schemas.openxmlformats.org/officeDocument/2006/relationships" r:embed="rId4"/>
        <a:stretch>
          <a:fillRect/>
        </a:stretch>
      </xdr:blipFill>
      <xdr:spPr>
        <a:xfrm>
          <a:off x="690563" y="11608594"/>
          <a:ext cx="9912955" cy="60233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5625000" y="-270975"/>
          <a:ext cx="180000" cy="762000"/>
        </a:xfrm>
        <a:prstGeom prst="triangle">
          <a:avLst/>
        </a:prstGeom>
        <a:solidFill>
          <a:srgbClr val="70B55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12700</xdr:colOff>
      <xdr:row>0</xdr:row>
      <xdr:rowOff>12700</xdr:rowOff>
    </xdr:from>
    <xdr:to>
      <xdr:col>9</xdr:col>
      <xdr:colOff>12700</xdr:colOff>
      <xdr:row>1</xdr:row>
      <xdr:rowOff>0</xdr:rowOff>
    </xdr:to>
    <xdr:sp macro="" textlink="">
      <xdr:nvSpPr>
        <xdr:cNvPr id="6" name="Trapèze 5"/>
        <xdr:cNvSpPr/>
      </xdr:nvSpPr>
      <xdr:spPr>
        <a:xfrm>
          <a:off x="2933700" y="12700"/>
          <a:ext cx="6604000" cy="304800"/>
        </a:xfrm>
        <a:prstGeom prst="trapezoid">
          <a:avLst>
            <a:gd name="adj" fmla="val 72801"/>
          </a:avLst>
        </a:prstGeom>
        <a:solidFill>
          <a:srgbClr val="99B8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ETAPE 1 : DEFINIR L'OBJECTIF DE LA QUANTIFICATION</a:t>
          </a:r>
          <a:endParaRPr lang="fr-FR" sz="1200" b="1"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7439513" y="19537"/>
          <a:ext cx="180000" cy="180975"/>
        </a:xfrm>
        <a:prstGeom prst="triangle">
          <a:avLst/>
        </a:prstGeom>
        <a:solidFill>
          <a:srgbClr val="5BB36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9526</xdr:colOff>
      <xdr:row>0</xdr:row>
      <xdr:rowOff>19125</xdr:rowOff>
    </xdr:from>
    <xdr:to>
      <xdr:col>4</xdr:col>
      <xdr:colOff>9527</xdr:colOff>
      <xdr:row>1</xdr:row>
      <xdr:rowOff>0</xdr:rowOff>
    </xdr:to>
    <xdr:sp macro="" textlink="">
      <xdr:nvSpPr>
        <xdr:cNvPr id="3" name="Triangle isocèle 2">
          <a:hlinkClick xmlns:r="http://schemas.openxmlformats.org/officeDocument/2006/relationships" r:id="rId2"/>
        </xdr:cNvPr>
        <xdr:cNvSpPr/>
      </xdr:nvSpPr>
      <xdr:spPr>
        <a:xfrm rot="16200000" flipH="1">
          <a:off x="2114589" y="66712"/>
          <a:ext cx="295200" cy="200026"/>
        </a:xfrm>
        <a:prstGeom prst="triangle">
          <a:avLst/>
        </a:prstGeom>
        <a:solidFill>
          <a:srgbClr val="99B8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12700</xdr:rowOff>
    </xdr:from>
    <xdr:to>
      <xdr:col>9</xdr:col>
      <xdr:colOff>0</xdr:colOff>
      <xdr:row>1</xdr:row>
      <xdr:rowOff>0</xdr:rowOff>
    </xdr:to>
    <xdr:sp macro="" textlink="">
      <xdr:nvSpPr>
        <xdr:cNvPr id="4" name="Trapèze 3"/>
        <xdr:cNvSpPr/>
      </xdr:nvSpPr>
      <xdr:spPr>
        <a:xfrm>
          <a:off x="2921000" y="12700"/>
          <a:ext cx="6604000" cy="304800"/>
        </a:xfrm>
        <a:prstGeom prst="trapezoid">
          <a:avLst>
            <a:gd name="adj" fmla="val 72801"/>
          </a:avLst>
        </a:prstGeom>
        <a:solidFill>
          <a:srgbClr val="70B55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baseline="0"/>
            <a:t>ETAPE 2 : DEFINIR L'ACTION A QUANTIFIER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7368075" y="90975"/>
          <a:ext cx="322875" cy="180975"/>
        </a:xfrm>
        <a:prstGeom prst="triangle">
          <a:avLst/>
        </a:prstGeom>
        <a:solidFill>
          <a:srgbClr val="5DB0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12700</xdr:rowOff>
    </xdr:from>
    <xdr:to>
      <xdr:col>9</xdr:col>
      <xdr:colOff>0</xdr:colOff>
      <xdr:row>1</xdr:row>
      <xdr:rowOff>0</xdr:rowOff>
    </xdr:to>
    <xdr:sp macro="" textlink="">
      <xdr:nvSpPr>
        <xdr:cNvPr id="4" name="Trapèze 3"/>
        <xdr:cNvSpPr/>
      </xdr:nvSpPr>
      <xdr:spPr>
        <a:xfrm>
          <a:off x="2921000" y="12700"/>
          <a:ext cx="6604000" cy="304800"/>
        </a:xfrm>
        <a:prstGeom prst="trapezoid">
          <a:avLst>
            <a:gd name="adj" fmla="val 72801"/>
          </a:avLst>
        </a:prstGeom>
        <a:solidFill>
          <a:srgbClr val="5BB36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ETAPE 3 :</a:t>
          </a:r>
          <a:r>
            <a:rPr lang="fr-FR" sz="1200" b="1" baseline="0"/>
            <a:t> CONSTRUIRE L'ARBRE DES CONSEQUENCES DE L'ACTION</a:t>
          </a:r>
          <a:r>
            <a:rPr lang="fr-FR" sz="1200" b="1"/>
            <a:t> </a:t>
          </a:r>
          <a:endParaRPr lang="fr-FR" sz="1200" b="1" baseline="0"/>
        </a:p>
      </xdr:txBody>
    </xdr:sp>
    <xdr:clientData/>
  </xdr:twoCellAnchor>
  <xdr:twoCellAnchor>
    <xdr:from>
      <xdr:col>3</xdr:col>
      <xdr:colOff>1</xdr:colOff>
      <xdr:row>0</xdr:row>
      <xdr:rowOff>9600</xdr:rowOff>
    </xdr:from>
    <xdr:to>
      <xdr:col>4</xdr:col>
      <xdr:colOff>2</xdr:colOff>
      <xdr:row>0</xdr:row>
      <xdr:rowOff>304800</xdr:rowOff>
    </xdr:to>
    <xdr:sp macro="" textlink="">
      <xdr:nvSpPr>
        <xdr:cNvPr id="7" name="Triangle isocèle 6">
          <a:hlinkClick xmlns:r="http://schemas.openxmlformats.org/officeDocument/2006/relationships" r:id="rId2"/>
        </xdr:cNvPr>
        <xdr:cNvSpPr/>
      </xdr:nvSpPr>
      <xdr:spPr>
        <a:xfrm rot="16200000" flipH="1">
          <a:off x="2105064" y="57187"/>
          <a:ext cx="295200" cy="200026"/>
        </a:xfrm>
        <a:prstGeom prst="triangle">
          <a:avLst/>
        </a:prstGeom>
        <a:solidFill>
          <a:srgbClr val="99B8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114300</xdr:colOff>
      <xdr:row>4</xdr:row>
      <xdr:rowOff>63500</xdr:rowOff>
    </xdr:from>
    <xdr:to>
      <xdr:col>11</xdr:col>
      <xdr:colOff>342900</xdr:colOff>
      <xdr:row>4</xdr:row>
      <xdr:rowOff>360975</xdr:rowOff>
    </xdr:to>
    <xdr:sp macro="" textlink="">
      <xdr:nvSpPr>
        <xdr:cNvPr id="8" name="Triangle isocèle 1">
          <a:hlinkClick xmlns:r="http://schemas.openxmlformats.org/officeDocument/2006/relationships" r:id="rId3"/>
        </xdr:cNvPr>
        <xdr:cNvSpPr/>
      </xdr:nvSpPr>
      <xdr:spPr>
        <a:xfrm rot="5400000">
          <a:off x="9973162" y="1075838"/>
          <a:ext cx="297475" cy="228600"/>
        </a:xfrm>
        <a:prstGeom prst="triangle">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7368075" y="90975"/>
          <a:ext cx="322875" cy="180975"/>
        </a:xfrm>
        <a:prstGeom prst="triangle">
          <a:avLst/>
        </a:prstGeom>
        <a:solidFill>
          <a:srgbClr val="5EA3A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xdr:colOff>
      <xdr:row>0</xdr:row>
      <xdr:rowOff>1</xdr:rowOff>
    </xdr:from>
    <xdr:to>
      <xdr:col>4</xdr:col>
      <xdr:colOff>2</xdr:colOff>
      <xdr:row>1</xdr:row>
      <xdr:rowOff>0</xdr:rowOff>
    </xdr:to>
    <xdr:sp macro="" textlink="">
      <xdr:nvSpPr>
        <xdr:cNvPr id="3" name="Triangle isocèle 2">
          <a:hlinkClick xmlns:r="http://schemas.openxmlformats.org/officeDocument/2006/relationships" r:id="rId2"/>
        </xdr:cNvPr>
        <xdr:cNvSpPr/>
      </xdr:nvSpPr>
      <xdr:spPr>
        <a:xfrm rot="16200000" flipH="1">
          <a:off x="3738563" y="71439"/>
          <a:ext cx="342901" cy="200026"/>
        </a:xfrm>
        <a:prstGeom prst="triangle">
          <a:avLst/>
        </a:prstGeom>
        <a:solidFill>
          <a:srgbClr val="5BB36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12700</xdr:rowOff>
    </xdr:from>
    <xdr:to>
      <xdr:col>9</xdr:col>
      <xdr:colOff>0</xdr:colOff>
      <xdr:row>1</xdr:row>
      <xdr:rowOff>0</xdr:rowOff>
    </xdr:to>
    <xdr:sp macro="" textlink="">
      <xdr:nvSpPr>
        <xdr:cNvPr id="4" name="Trapèze 3"/>
        <xdr:cNvSpPr/>
      </xdr:nvSpPr>
      <xdr:spPr>
        <a:xfrm>
          <a:off x="2921000" y="12700"/>
          <a:ext cx="6604000" cy="304800"/>
        </a:xfrm>
        <a:prstGeom prst="trapezoid">
          <a:avLst>
            <a:gd name="adj" fmla="val 72801"/>
          </a:avLst>
        </a:prstGeom>
        <a:solidFill>
          <a:srgbClr val="5DB0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ETAPE 4 : IDENTIFIER LES FACTEURS</a:t>
          </a:r>
          <a:r>
            <a:rPr lang="fr-FR" sz="1200" b="1" baseline="0"/>
            <a:t> </a:t>
          </a:r>
          <a:r>
            <a:rPr lang="fr-FR" sz="1200" b="1"/>
            <a:t>EXTERNE</a:t>
          </a:r>
          <a:r>
            <a:rPr lang="fr-FR" sz="1200" b="1" baseline="0"/>
            <a:t>S A L'ACTION</a:t>
          </a:r>
        </a:p>
      </xdr:txBody>
    </xdr:sp>
    <xdr:clientData/>
  </xdr:twoCellAnchor>
  <xdr:twoCellAnchor>
    <xdr:from>
      <xdr:col>11</xdr:col>
      <xdr:colOff>114300</xdr:colOff>
      <xdr:row>11</xdr:row>
      <xdr:rowOff>50803</xdr:rowOff>
    </xdr:from>
    <xdr:to>
      <xdr:col>11</xdr:col>
      <xdr:colOff>342900</xdr:colOff>
      <xdr:row>12</xdr:row>
      <xdr:rowOff>145078</xdr:rowOff>
    </xdr:to>
    <xdr:sp macro="" textlink="">
      <xdr:nvSpPr>
        <xdr:cNvPr id="6" name="Triangle isocèle 1">
          <a:hlinkClick xmlns:r="http://schemas.openxmlformats.org/officeDocument/2006/relationships" r:id="rId3"/>
        </xdr:cNvPr>
        <xdr:cNvSpPr/>
      </xdr:nvSpPr>
      <xdr:spPr>
        <a:xfrm rot="5400000">
          <a:off x="10068412" y="4968391"/>
          <a:ext cx="284775" cy="228600"/>
        </a:xfrm>
        <a:prstGeom prst="triangle">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9719162" y="54463"/>
          <a:ext cx="297475" cy="228600"/>
        </a:xfrm>
        <a:prstGeom prst="triangle">
          <a:avLst/>
        </a:prstGeom>
        <a:solidFill>
          <a:srgbClr val="607F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xdr:colOff>
      <xdr:row>0</xdr:row>
      <xdr:rowOff>1</xdr:rowOff>
    </xdr:from>
    <xdr:to>
      <xdr:col>4</xdr:col>
      <xdr:colOff>2</xdr:colOff>
      <xdr:row>1</xdr:row>
      <xdr:rowOff>0</xdr:rowOff>
    </xdr:to>
    <xdr:sp macro="" textlink="">
      <xdr:nvSpPr>
        <xdr:cNvPr id="3" name="Triangle isocèle 2">
          <a:hlinkClick xmlns:r="http://schemas.openxmlformats.org/officeDocument/2006/relationships" r:id="rId2"/>
        </xdr:cNvPr>
        <xdr:cNvSpPr/>
      </xdr:nvSpPr>
      <xdr:spPr>
        <a:xfrm rot="16200000" flipH="1">
          <a:off x="2419352" y="44450"/>
          <a:ext cx="317499" cy="228601"/>
        </a:xfrm>
        <a:prstGeom prst="triangle">
          <a:avLst/>
        </a:prstGeom>
        <a:solidFill>
          <a:srgbClr val="5DB0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12700</xdr:rowOff>
    </xdr:from>
    <xdr:to>
      <xdr:col>9</xdr:col>
      <xdr:colOff>0</xdr:colOff>
      <xdr:row>1</xdr:row>
      <xdr:rowOff>0</xdr:rowOff>
    </xdr:to>
    <xdr:sp macro="" textlink="">
      <xdr:nvSpPr>
        <xdr:cNvPr id="4" name="Trapèze 3"/>
        <xdr:cNvSpPr/>
      </xdr:nvSpPr>
      <xdr:spPr>
        <a:xfrm>
          <a:off x="2921000" y="12700"/>
          <a:ext cx="6604000" cy="304800"/>
        </a:xfrm>
        <a:prstGeom prst="trapezoid">
          <a:avLst>
            <a:gd name="adj" fmla="val 72801"/>
          </a:avLst>
        </a:prstGeom>
        <a:solidFill>
          <a:srgbClr val="5EA3A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ETAPE 5 : CHOISIR LE SCENARIO</a:t>
          </a:r>
          <a:r>
            <a:rPr lang="fr-FR" sz="1200" b="1" baseline="0"/>
            <a:t> DE REFERENCE</a:t>
          </a:r>
        </a:p>
      </xdr:txBody>
    </xdr:sp>
    <xdr:clientData/>
  </xdr:twoCellAnchor>
  <xdr:twoCellAnchor>
    <xdr:from>
      <xdr:col>7</xdr:col>
      <xdr:colOff>313766</xdr:colOff>
      <xdr:row>10</xdr:row>
      <xdr:rowOff>72234</xdr:rowOff>
    </xdr:from>
    <xdr:to>
      <xdr:col>8</xdr:col>
      <xdr:colOff>1411853</xdr:colOff>
      <xdr:row>13</xdr:row>
      <xdr:rowOff>381936</xdr:rowOff>
    </xdr:to>
    <xdr:sp macro="" textlink="">
      <xdr:nvSpPr>
        <xdr:cNvPr id="6" name="Rectangle à coins arrondis 5"/>
        <xdr:cNvSpPr/>
      </xdr:nvSpPr>
      <xdr:spPr>
        <a:xfrm rot="20890896">
          <a:off x="5748619" y="4565793"/>
          <a:ext cx="2543646" cy="892408"/>
        </a:xfrm>
        <a:prstGeom prst="roundRect">
          <a:avLst/>
        </a:prstGeom>
        <a:solidFill>
          <a:schemeClr val="accent6">
            <a:lumMod val="20000"/>
            <a:lumOff val="80000"/>
            <a:alpha val="5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NON DISPONIBLE </a:t>
          </a:r>
        </a:p>
        <a:p>
          <a:pPr algn="ctr"/>
          <a:r>
            <a:rPr lang="fr-FR" sz="1100">
              <a:solidFill>
                <a:sysClr val="windowText" lastClr="000000"/>
              </a:solidFill>
            </a:rPr>
            <a:t>Ces</a:t>
          </a:r>
          <a:r>
            <a:rPr lang="fr-FR" sz="1100" baseline="0">
              <a:solidFill>
                <a:sysClr val="windowText" lastClr="000000"/>
              </a:solidFill>
            </a:rPr>
            <a:t> éléments - ajoutés dans la V2 de la méthode - n'étaient pas demandés lors de l'expérimentation 2015 de la V1.</a:t>
          </a:r>
          <a:endParaRPr lang="fr-FR" sz="11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7368075" y="90975"/>
          <a:ext cx="322875" cy="180975"/>
        </a:xfrm>
        <a:prstGeom prst="triangle">
          <a:avLst/>
        </a:prstGeom>
        <a:solidFill>
          <a:srgbClr val="6060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xdr:colOff>
      <xdr:row>0</xdr:row>
      <xdr:rowOff>1</xdr:rowOff>
    </xdr:from>
    <xdr:to>
      <xdr:col>4</xdr:col>
      <xdr:colOff>2</xdr:colOff>
      <xdr:row>1</xdr:row>
      <xdr:rowOff>0</xdr:rowOff>
    </xdr:to>
    <xdr:sp macro="" textlink="">
      <xdr:nvSpPr>
        <xdr:cNvPr id="3" name="Triangle isocèle 2">
          <a:hlinkClick xmlns:r="http://schemas.openxmlformats.org/officeDocument/2006/relationships" r:id="rId2"/>
        </xdr:cNvPr>
        <xdr:cNvSpPr/>
      </xdr:nvSpPr>
      <xdr:spPr>
        <a:xfrm rot="16200000" flipH="1">
          <a:off x="3738563" y="71439"/>
          <a:ext cx="342901" cy="200026"/>
        </a:xfrm>
        <a:prstGeom prst="triangle">
          <a:avLst/>
        </a:prstGeom>
        <a:solidFill>
          <a:srgbClr val="5EA3A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0</xdr:rowOff>
    </xdr:from>
    <xdr:to>
      <xdr:col>9</xdr:col>
      <xdr:colOff>0</xdr:colOff>
      <xdr:row>1</xdr:row>
      <xdr:rowOff>0</xdr:rowOff>
    </xdr:to>
    <xdr:sp macro="" textlink="">
      <xdr:nvSpPr>
        <xdr:cNvPr id="4" name="Trapèze 3"/>
        <xdr:cNvSpPr/>
      </xdr:nvSpPr>
      <xdr:spPr>
        <a:xfrm>
          <a:off x="3124200" y="0"/>
          <a:ext cx="6096000" cy="317500"/>
        </a:xfrm>
        <a:prstGeom prst="trapezoid">
          <a:avLst>
            <a:gd name="adj" fmla="val 72801"/>
          </a:avLst>
        </a:prstGeom>
        <a:solidFill>
          <a:srgbClr val="607F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ETAPE 6 :</a:t>
          </a:r>
          <a:r>
            <a:rPr lang="fr-FR" sz="1200" b="1" baseline="0"/>
            <a:t> </a:t>
          </a:r>
          <a:r>
            <a:rPr lang="fr-FR" sz="1200" b="1"/>
            <a:t>DEFINIR LE PERIMETRE DE LA QUANTIFICATION</a:t>
          </a:r>
          <a:endParaRPr lang="fr-FR" sz="1200" b="1" baseline="0"/>
        </a:p>
      </xdr:txBody>
    </xdr:sp>
    <xdr:clientData/>
  </xdr:twoCellAnchor>
  <xdr:twoCellAnchor>
    <xdr:from>
      <xdr:col>11</xdr:col>
      <xdr:colOff>114300</xdr:colOff>
      <xdr:row>10</xdr:row>
      <xdr:rowOff>368303</xdr:rowOff>
    </xdr:from>
    <xdr:to>
      <xdr:col>11</xdr:col>
      <xdr:colOff>342900</xdr:colOff>
      <xdr:row>12</xdr:row>
      <xdr:rowOff>43478</xdr:rowOff>
    </xdr:to>
    <xdr:sp macro="" textlink="">
      <xdr:nvSpPr>
        <xdr:cNvPr id="14" name="Triangle isocèle 1">
          <a:hlinkClick xmlns:r="http://schemas.openxmlformats.org/officeDocument/2006/relationships" r:id="rId3"/>
        </xdr:cNvPr>
        <xdr:cNvSpPr/>
      </xdr:nvSpPr>
      <xdr:spPr>
        <a:xfrm rot="5400000">
          <a:off x="10062062" y="3209441"/>
          <a:ext cx="297475" cy="228600"/>
        </a:xfrm>
        <a:prstGeom prst="triangle">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7</xdr:col>
      <xdr:colOff>257143</xdr:colOff>
      <xdr:row>16</xdr:row>
      <xdr:rowOff>165101</xdr:rowOff>
    </xdr:from>
    <xdr:ext cx="3095657" cy="219163"/>
    <mc:AlternateContent xmlns:mc="http://schemas.openxmlformats.org/markup-compatibility/2006" xmlns:a14="http://schemas.microsoft.com/office/drawing/2010/main">
      <mc:Choice Requires="a14">
        <xdr:sp macro="" textlink="">
          <xdr:nvSpPr>
            <xdr:cNvPr id="6" name="ZoneTexte 5"/>
            <xdr:cNvSpPr txBox="1"/>
          </xdr:nvSpPr>
          <xdr:spPr>
            <a:xfrm>
              <a:off x="6480143" y="4597401"/>
              <a:ext cx="3095657"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14:m>
                <m:oMath xmlns:m="http://schemas.openxmlformats.org/officeDocument/2006/math">
                  <m:r>
                    <m:rPr>
                      <m:sty m:val="p"/>
                    </m:rPr>
                    <a:rPr lang="el-GR" sz="1400" i="1">
                      <a:latin typeface="Cambria Math" charset="0"/>
                      <a:ea typeface="Cambria Math" charset="0"/>
                      <a:cs typeface="Cambria Math" charset="0"/>
                    </a:rPr>
                    <m:t>Σ</m:t>
                  </m:r>
                </m:oMath>
              </a14:m>
              <a:r>
                <a:rPr lang="hr-HR" sz="1400" smtClean="0">
                  <a:solidFill>
                    <a:schemeClr val="tx1"/>
                  </a:solidFill>
                  <a:latin typeface="+mn-lt"/>
                  <a:ea typeface="+mn-ea"/>
                  <a:cs typeface="+mn-cs"/>
                </a:rPr>
                <a:t>|GES|</a:t>
              </a:r>
              <a:r>
                <a:rPr lang="hr-HR" sz="1000" smtClean="0">
                  <a:solidFill>
                    <a:schemeClr val="tx1"/>
                  </a:solidFill>
                  <a:latin typeface="+mn-lt"/>
                  <a:ea typeface="+mn-ea"/>
                  <a:cs typeface="+mn-cs"/>
                </a:rPr>
                <a:t>retenus </a:t>
              </a:r>
              <a:r>
                <a:rPr lang="hr-HR" sz="1400" smtClean="0">
                  <a:solidFill>
                    <a:schemeClr val="tx1"/>
                  </a:solidFill>
                  <a:latin typeface="+mn-lt"/>
                  <a:ea typeface="+mn-ea"/>
                  <a:cs typeface="+mn-cs"/>
                </a:rPr>
                <a:t>/ </a:t>
              </a:r>
              <a14:m>
                <m:oMath xmlns:m="http://schemas.openxmlformats.org/officeDocument/2006/math">
                  <m:r>
                    <m:rPr>
                      <m:sty m:val="p"/>
                    </m:rPr>
                    <a:rPr lang="el-GR" sz="1400" i="1">
                      <a:latin typeface="Cambria Math" charset="0"/>
                      <a:ea typeface="Cambria Math" charset="0"/>
                      <a:cs typeface="Cambria Math" charset="0"/>
                    </a:rPr>
                    <m:t>Σ</m:t>
                  </m:r>
                </m:oMath>
              </a14:m>
              <a:r>
                <a:rPr lang="hr-HR" sz="1400" smtClean="0">
                  <a:solidFill>
                    <a:schemeClr val="tx1"/>
                  </a:solidFill>
                  <a:latin typeface="+mn-lt"/>
                  <a:ea typeface="+mn-ea"/>
                  <a:cs typeface="+mn-cs"/>
                </a:rPr>
                <a:t>|GES|</a:t>
              </a:r>
              <a:r>
                <a:rPr lang="hr-HR" sz="1000" smtClean="0">
                  <a:solidFill>
                    <a:schemeClr val="tx1"/>
                  </a:solidFill>
                  <a:latin typeface="+mn-lt"/>
                  <a:ea typeface="+mn-ea"/>
                  <a:cs typeface="+mn-cs"/>
                </a:rPr>
                <a:t>Temps</a:t>
              </a:r>
              <a:r>
                <a:rPr lang="hr-HR" sz="1000" baseline="0" smtClean="0">
                  <a:solidFill>
                    <a:schemeClr val="tx1"/>
                  </a:solidFill>
                  <a:latin typeface="+mn-lt"/>
                  <a:ea typeface="+mn-ea"/>
                  <a:cs typeface="+mn-cs"/>
                </a:rPr>
                <a:t> 3</a:t>
              </a:r>
              <a:endParaRPr lang="fr-FR" sz="600"/>
            </a:p>
          </xdr:txBody>
        </xdr:sp>
      </mc:Choice>
      <mc:Fallback xmlns="">
        <xdr:sp macro="" textlink="">
          <xdr:nvSpPr>
            <xdr:cNvPr id="6" name="ZoneTexte 5"/>
            <xdr:cNvSpPr txBox="1"/>
          </xdr:nvSpPr>
          <xdr:spPr>
            <a:xfrm>
              <a:off x="6416643" y="13385801"/>
              <a:ext cx="3095657"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l-GR" sz="1400" i="0">
                  <a:latin typeface="Cambria Math" charset="0"/>
                  <a:ea typeface="Cambria Math" charset="0"/>
                  <a:cs typeface="Cambria Math" charset="0"/>
                </a:rPr>
                <a:t>Σ</a:t>
              </a:r>
              <a:r>
                <a:rPr lang="hr-HR" sz="1400" smtClean="0">
                  <a:solidFill>
                    <a:schemeClr val="tx1"/>
                  </a:solidFill>
                  <a:latin typeface="+mn-lt"/>
                  <a:ea typeface="+mn-ea"/>
                  <a:cs typeface="+mn-cs"/>
                </a:rPr>
                <a:t>|GES|</a:t>
              </a:r>
              <a:r>
                <a:rPr lang="hr-HR" sz="1000" smtClean="0">
                  <a:solidFill>
                    <a:schemeClr val="tx1"/>
                  </a:solidFill>
                  <a:latin typeface="+mn-lt"/>
                  <a:ea typeface="+mn-ea"/>
                  <a:cs typeface="+mn-cs"/>
                </a:rPr>
                <a:t>retenus </a:t>
              </a:r>
              <a:r>
                <a:rPr lang="hr-HR" sz="1400" smtClean="0">
                  <a:solidFill>
                    <a:schemeClr val="tx1"/>
                  </a:solidFill>
                  <a:latin typeface="+mn-lt"/>
                  <a:ea typeface="+mn-ea"/>
                  <a:cs typeface="+mn-cs"/>
                </a:rPr>
                <a:t>/ </a:t>
              </a:r>
              <a:r>
                <a:rPr lang="el-GR" sz="1400" i="0">
                  <a:latin typeface="Cambria Math" charset="0"/>
                  <a:ea typeface="Cambria Math" charset="0"/>
                  <a:cs typeface="Cambria Math" charset="0"/>
                </a:rPr>
                <a:t>Σ</a:t>
              </a:r>
              <a:r>
                <a:rPr lang="hr-HR" sz="1400" smtClean="0">
                  <a:solidFill>
                    <a:schemeClr val="tx1"/>
                  </a:solidFill>
                  <a:latin typeface="+mn-lt"/>
                  <a:ea typeface="+mn-ea"/>
                  <a:cs typeface="+mn-cs"/>
                </a:rPr>
                <a:t>|GES|</a:t>
              </a:r>
              <a:r>
                <a:rPr lang="hr-HR" sz="1000" smtClean="0">
                  <a:solidFill>
                    <a:schemeClr val="tx1"/>
                  </a:solidFill>
                  <a:latin typeface="+mn-lt"/>
                  <a:ea typeface="+mn-ea"/>
                  <a:cs typeface="+mn-cs"/>
                </a:rPr>
                <a:t>action</a:t>
              </a:r>
              <a:endParaRPr lang="fr-FR" sz="600"/>
            </a:p>
          </xdr:txBody>
        </xdr:sp>
      </mc:Fallback>
    </mc:AlternateContent>
    <xdr:clientData/>
  </xdr:oneCellAnchor>
  <xdr:twoCellAnchor>
    <xdr:from>
      <xdr:col>7</xdr:col>
      <xdr:colOff>233006</xdr:colOff>
      <xdr:row>15</xdr:row>
      <xdr:rowOff>284273</xdr:rowOff>
    </xdr:from>
    <xdr:to>
      <xdr:col>8</xdr:col>
      <xdr:colOff>1334295</xdr:colOff>
      <xdr:row>19</xdr:row>
      <xdr:rowOff>129696</xdr:rowOff>
    </xdr:to>
    <xdr:sp macro="" textlink="">
      <xdr:nvSpPr>
        <xdr:cNvPr id="8" name="Rectangle à coins arrondis 7"/>
        <xdr:cNvSpPr/>
      </xdr:nvSpPr>
      <xdr:spPr>
        <a:xfrm rot="20890896">
          <a:off x="5716685" y="4311987"/>
          <a:ext cx="2543646" cy="865959"/>
        </a:xfrm>
        <a:prstGeom prst="roundRect">
          <a:avLst/>
        </a:prstGeom>
        <a:solidFill>
          <a:schemeClr val="accent6">
            <a:lumMod val="20000"/>
            <a:lumOff val="80000"/>
            <a:alpha val="5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NON DISPONIBLE </a:t>
          </a:r>
        </a:p>
        <a:p>
          <a:pPr algn="ctr"/>
          <a:r>
            <a:rPr lang="fr-FR" sz="1100">
              <a:solidFill>
                <a:sysClr val="windowText" lastClr="000000"/>
              </a:solidFill>
            </a:rPr>
            <a:t>Ces</a:t>
          </a:r>
          <a:r>
            <a:rPr lang="fr-FR" sz="1100" baseline="0">
              <a:solidFill>
                <a:sysClr val="windowText" lastClr="000000"/>
              </a:solidFill>
            </a:rPr>
            <a:t> éléments - ajoutés dans la V2 de la méthode - n'étaient pas demandés lors de l'expérimentation 2015 de la V1.</a:t>
          </a:r>
          <a:endParaRPr lang="fr-FR"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20025</xdr:rowOff>
    </xdr:from>
    <xdr:to>
      <xdr:col>11</xdr:col>
      <xdr:colOff>0</xdr:colOff>
      <xdr:row>1</xdr:row>
      <xdr:rowOff>0</xdr:rowOff>
    </xdr:to>
    <xdr:sp macro="" textlink="">
      <xdr:nvSpPr>
        <xdr:cNvPr id="2" name="Triangle isocèle 1">
          <a:hlinkClick xmlns:r="http://schemas.openxmlformats.org/officeDocument/2006/relationships" r:id="rId1"/>
        </xdr:cNvPr>
        <xdr:cNvSpPr/>
      </xdr:nvSpPr>
      <xdr:spPr>
        <a:xfrm rot="5400000">
          <a:off x="7368075" y="90975"/>
          <a:ext cx="322875" cy="180975"/>
        </a:xfrm>
        <a:prstGeom prst="triangle">
          <a:avLst/>
        </a:prstGeom>
        <a:solidFill>
          <a:srgbClr val="7F64A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xdr:colOff>
      <xdr:row>0</xdr:row>
      <xdr:rowOff>1</xdr:rowOff>
    </xdr:from>
    <xdr:to>
      <xdr:col>4</xdr:col>
      <xdr:colOff>2</xdr:colOff>
      <xdr:row>1</xdr:row>
      <xdr:rowOff>0</xdr:rowOff>
    </xdr:to>
    <xdr:sp macro="" textlink="">
      <xdr:nvSpPr>
        <xdr:cNvPr id="3" name="Triangle isocèle 2">
          <a:hlinkClick xmlns:r="http://schemas.openxmlformats.org/officeDocument/2006/relationships" r:id="rId2"/>
        </xdr:cNvPr>
        <xdr:cNvSpPr/>
      </xdr:nvSpPr>
      <xdr:spPr>
        <a:xfrm rot="16200000" flipH="1">
          <a:off x="3738563" y="71439"/>
          <a:ext cx="342901" cy="200026"/>
        </a:xfrm>
        <a:prstGeom prst="triangle">
          <a:avLst/>
        </a:prstGeom>
        <a:solidFill>
          <a:srgbClr val="607FA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0</xdr:rowOff>
    </xdr:from>
    <xdr:to>
      <xdr:col>9</xdr:col>
      <xdr:colOff>0</xdr:colOff>
      <xdr:row>1</xdr:row>
      <xdr:rowOff>0</xdr:rowOff>
    </xdr:to>
    <xdr:sp macro="" textlink="">
      <xdr:nvSpPr>
        <xdr:cNvPr id="4" name="Trapèze 3"/>
        <xdr:cNvSpPr/>
      </xdr:nvSpPr>
      <xdr:spPr>
        <a:xfrm>
          <a:off x="3124200" y="0"/>
          <a:ext cx="6096000" cy="317500"/>
        </a:xfrm>
        <a:prstGeom prst="trapezoid">
          <a:avLst>
            <a:gd name="adj" fmla="val 72801"/>
          </a:avLst>
        </a:prstGeom>
        <a:solidFill>
          <a:srgbClr val="6060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baseline="0"/>
            <a:t>ETAPE 7 : RASSEMBLER LES DONNEES DISPONIBLES</a:t>
          </a:r>
        </a:p>
      </xdr:txBody>
    </xdr:sp>
    <xdr:clientData/>
  </xdr:twoCellAnchor>
  <xdr:twoCellAnchor editAs="oneCell">
    <xdr:from>
      <xdr:col>8</xdr:col>
      <xdr:colOff>50800</xdr:colOff>
      <xdr:row>7</xdr:row>
      <xdr:rowOff>38100</xdr:rowOff>
    </xdr:from>
    <xdr:to>
      <xdr:col>8</xdr:col>
      <xdr:colOff>187325</xdr:colOff>
      <xdr:row>8</xdr:row>
      <xdr:rowOff>0</xdr:rowOff>
    </xdr:to>
    <xdr:pic>
      <xdr:nvPicPr>
        <xdr:cNvPr id="7" name="Image 6"/>
        <xdr:cNvPicPr>
          <a:picLocks noChangeAspect="1"/>
        </xdr:cNvPicPr>
      </xdr:nvPicPr>
      <xdr:blipFill rotWithShape="1">
        <a:blip xmlns:r="http://schemas.openxmlformats.org/officeDocument/2006/relationships" r:embed="rId3"/>
        <a:srcRect t="-1" b="7693"/>
        <a:stretch/>
      </xdr:blipFill>
      <xdr:spPr>
        <a:xfrm>
          <a:off x="7924800" y="2311400"/>
          <a:ext cx="136525" cy="152400"/>
        </a:xfrm>
        <a:prstGeom prst="rect">
          <a:avLst/>
        </a:prstGeom>
      </xdr:spPr>
    </xdr:pic>
    <xdr:clientData/>
  </xdr:twoCellAnchor>
  <xdr:twoCellAnchor editAs="oneCell">
    <xdr:from>
      <xdr:col>8</xdr:col>
      <xdr:colOff>276225</xdr:colOff>
      <xdr:row>7</xdr:row>
      <xdr:rowOff>38100</xdr:rowOff>
    </xdr:from>
    <xdr:to>
      <xdr:col>8</xdr:col>
      <xdr:colOff>428625</xdr:colOff>
      <xdr:row>8</xdr:row>
      <xdr:rowOff>0</xdr:rowOff>
    </xdr:to>
    <xdr:pic>
      <xdr:nvPicPr>
        <xdr:cNvPr id="8" name="Image 7"/>
        <xdr:cNvPicPr>
          <a:picLocks noChangeAspect="1"/>
        </xdr:cNvPicPr>
      </xdr:nvPicPr>
      <xdr:blipFill>
        <a:blip xmlns:r="http://schemas.openxmlformats.org/officeDocument/2006/relationships" r:embed="rId4"/>
        <a:stretch>
          <a:fillRect/>
        </a:stretch>
      </xdr:blipFill>
      <xdr:spPr>
        <a:xfrm>
          <a:off x="8150225" y="2311400"/>
          <a:ext cx="152400" cy="152400"/>
        </a:xfrm>
        <a:prstGeom prst="rect">
          <a:avLst/>
        </a:prstGeom>
      </xdr:spPr>
    </xdr:pic>
    <xdr:clientData/>
  </xdr:twoCellAnchor>
  <xdr:twoCellAnchor>
    <xdr:from>
      <xdr:col>7</xdr:col>
      <xdr:colOff>244929</xdr:colOff>
      <xdr:row>109</xdr:row>
      <xdr:rowOff>40820</xdr:rowOff>
    </xdr:from>
    <xdr:to>
      <xdr:col>8</xdr:col>
      <xdr:colOff>1346218</xdr:colOff>
      <xdr:row>113</xdr:row>
      <xdr:rowOff>157620</xdr:rowOff>
    </xdr:to>
    <xdr:sp macro="" textlink="">
      <xdr:nvSpPr>
        <xdr:cNvPr id="9" name="Rectangle à coins arrondis 8"/>
        <xdr:cNvSpPr/>
      </xdr:nvSpPr>
      <xdr:spPr>
        <a:xfrm rot="20890896">
          <a:off x="5687786" y="12273641"/>
          <a:ext cx="2543646" cy="892408"/>
        </a:xfrm>
        <a:prstGeom prst="roundRect">
          <a:avLst/>
        </a:prstGeom>
        <a:solidFill>
          <a:schemeClr val="accent6">
            <a:lumMod val="20000"/>
            <a:lumOff val="80000"/>
            <a:alpha val="5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NON DISPONIBLE </a:t>
          </a:r>
        </a:p>
        <a:p>
          <a:pPr algn="ctr"/>
          <a:r>
            <a:rPr lang="fr-FR" sz="1100">
              <a:solidFill>
                <a:sysClr val="windowText" lastClr="000000"/>
              </a:solidFill>
            </a:rPr>
            <a:t>Ces</a:t>
          </a:r>
          <a:r>
            <a:rPr lang="fr-FR" sz="1100" baseline="0">
              <a:solidFill>
                <a:sysClr val="windowText" lastClr="000000"/>
              </a:solidFill>
            </a:rPr>
            <a:t> éléments - ajoutés dans la V2 de la méthode - n'étaient pas demandés lors de l'expérimentation 2015 de la V1.</a:t>
          </a:r>
          <a:endParaRPr lang="fr-FR"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xdr:colOff>
      <xdr:row>0</xdr:row>
      <xdr:rowOff>1</xdr:rowOff>
    </xdr:from>
    <xdr:to>
      <xdr:col>4</xdr:col>
      <xdr:colOff>2</xdr:colOff>
      <xdr:row>1</xdr:row>
      <xdr:rowOff>0</xdr:rowOff>
    </xdr:to>
    <xdr:sp macro="" textlink="">
      <xdr:nvSpPr>
        <xdr:cNvPr id="3" name="Triangle isocèle 2">
          <a:hlinkClick xmlns:r="http://schemas.openxmlformats.org/officeDocument/2006/relationships" r:id="rId1"/>
        </xdr:cNvPr>
        <xdr:cNvSpPr/>
      </xdr:nvSpPr>
      <xdr:spPr>
        <a:xfrm rot="16200000" flipH="1">
          <a:off x="3738563" y="71439"/>
          <a:ext cx="342901" cy="200026"/>
        </a:xfrm>
        <a:prstGeom prst="triangle">
          <a:avLst/>
        </a:prstGeom>
        <a:solidFill>
          <a:srgbClr val="6060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0</xdr:colOff>
      <xdr:row>0</xdr:row>
      <xdr:rowOff>12700</xdr:rowOff>
    </xdr:from>
    <xdr:to>
      <xdr:col>9</xdr:col>
      <xdr:colOff>0</xdr:colOff>
      <xdr:row>1</xdr:row>
      <xdr:rowOff>0</xdr:rowOff>
    </xdr:to>
    <xdr:sp macro="" textlink="">
      <xdr:nvSpPr>
        <xdr:cNvPr id="4" name="Trapèze 3"/>
        <xdr:cNvSpPr/>
      </xdr:nvSpPr>
      <xdr:spPr>
        <a:xfrm>
          <a:off x="2921000" y="12700"/>
          <a:ext cx="6604000" cy="304800"/>
        </a:xfrm>
        <a:prstGeom prst="trapezoid">
          <a:avLst>
            <a:gd name="adj" fmla="val 72801"/>
          </a:avLst>
        </a:prstGeom>
        <a:solidFill>
          <a:srgbClr val="7F64A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baseline="0"/>
            <a:t>ETAPE 8 : QUANTIFIER L'IMPACT GES DE L'ACTION </a:t>
          </a:r>
        </a:p>
      </xdr:txBody>
    </xdr:sp>
    <xdr:clientData/>
  </xdr:twoCellAnchor>
  <xdr:twoCellAnchor editAs="oneCell">
    <xdr:from>
      <xdr:col>7</xdr:col>
      <xdr:colOff>431800</xdr:colOff>
      <xdr:row>9</xdr:row>
      <xdr:rowOff>25400</xdr:rowOff>
    </xdr:from>
    <xdr:to>
      <xdr:col>7</xdr:col>
      <xdr:colOff>584200</xdr:colOff>
      <xdr:row>9</xdr:row>
      <xdr:rowOff>177800</xdr:rowOff>
    </xdr:to>
    <xdr:pic>
      <xdr:nvPicPr>
        <xdr:cNvPr id="6" name="Image 5"/>
        <xdr:cNvPicPr>
          <a:picLocks noChangeAspect="1"/>
        </xdr:cNvPicPr>
      </xdr:nvPicPr>
      <xdr:blipFill rotWithShape="1">
        <a:blip xmlns:r="http://schemas.openxmlformats.org/officeDocument/2006/relationships" r:embed="rId2"/>
        <a:srcRect t="-1" b="7693"/>
        <a:stretch/>
      </xdr:blipFill>
      <xdr:spPr>
        <a:xfrm>
          <a:off x="6654800" y="2197100"/>
          <a:ext cx="152400" cy="152400"/>
        </a:xfrm>
        <a:prstGeom prst="rect">
          <a:avLst/>
        </a:prstGeom>
      </xdr:spPr>
    </xdr:pic>
    <xdr:clientData/>
  </xdr:twoCellAnchor>
  <xdr:twoCellAnchor editAs="oneCell">
    <xdr:from>
      <xdr:col>7</xdr:col>
      <xdr:colOff>660400</xdr:colOff>
      <xdr:row>9</xdr:row>
      <xdr:rowOff>25400</xdr:rowOff>
    </xdr:from>
    <xdr:to>
      <xdr:col>7</xdr:col>
      <xdr:colOff>812800</xdr:colOff>
      <xdr:row>9</xdr:row>
      <xdr:rowOff>177800</xdr:rowOff>
    </xdr:to>
    <xdr:pic>
      <xdr:nvPicPr>
        <xdr:cNvPr id="7" name="Image 6"/>
        <xdr:cNvPicPr>
          <a:picLocks noChangeAspect="1"/>
        </xdr:cNvPicPr>
      </xdr:nvPicPr>
      <xdr:blipFill>
        <a:blip xmlns:r="http://schemas.openxmlformats.org/officeDocument/2006/relationships" r:embed="rId3"/>
        <a:stretch>
          <a:fillRect/>
        </a:stretch>
      </xdr:blipFill>
      <xdr:spPr>
        <a:xfrm>
          <a:off x="6883400" y="2197100"/>
          <a:ext cx="152400" cy="152400"/>
        </a:xfrm>
        <a:prstGeom prst="rect">
          <a:avLst/>
        </a:prstGeom>
      </xdr:spPr>
    </xdr:pic>
    <xdr:clientData/>
  </xdr:twoCellAnchor>
  <xdr:twoCellAnchor>
    <xdr:from>
      <xdr:col>6</xdr:col>
      <xdr:colOff>1259160</xdr:colOff>
      <xdr:row>358</xdr:row>
      <xdr:rowOff>184274</xdr:rowOff>
    </xdr:from>
    <xdr:to>
      <xdr:col>8</xdr:col>
      <xdr:colOff>911688</xdr:colOff>
      <xdr:row>362</xdr:row>
      <xdr:rowOff>28477</xdr:rowOff>
    </xdr:to>
    <xdr:sp macro="" textlink="">
      <xdr:nvSpPr>
        <xdr:cNvPr id="9" name="Rectangle à coins arrondis 8"/>
        <xdr:cNvSpPr/>
      </xdr:nvSpPr>
      <xdr:spPr>
        <a:xfrm rot="21154317">
          <a:off x="5248454" y="20119539"/>
          <a:ext cx="2543646" cy="897556"/>
        </a:xfrm>
        <a:prstGeom prst="roundRect">
          <a:avLst/>
        </a:prstGeom>
        <a:solidFill>
          <a:schemeClr val="accent6">
            <a:lumMod val="20000"/>
            <a:lumOff val="80000"/>
            <a:alpha val="5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rPr>
            <a:t>NON DISPONIBLE </a:t>
          </a:r>
        </a:p>
        <a:p>
          <a:pPr algn="ctr"/>
          <a:r>
            <a:rPr lang="fr-FR" sz="1100">
              <a:solidFill>
                <a:sysClr val="windowText" lastClr="000000"/>
              </a:solidFill>
            </a:rPr>
            <a:t>Ces</a:t>
          </a:r>
          <a:r>
            <a:rPr lang="fr-FR" sz="1100" baseline="0">
              <a:solidFill>
                <a:sysClr val="windowText" lastClr="000000"/>
              </a:solidFill>
            </a:rPr>
            <a:t> éléments - ajoutés dans la V2 de la méthode - n'étaient pas demandés lors de l'expérimentation 2015 de la V1.</a:t>
          </a:r>
          <a:endParaRPr lang="fr-FR" sz="1100">
            <a:solidFill>
              <a:sysClr val="windowText" lastClr="000000"/>
            </a:solidFil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athalie.martinez@ademe.fr" TargetMode="External"/><Relationship Id="rId1" Type="http://schemas.openxmlformats.org/officeDocument/2006/relationships/hyperlink" Target="mailto:fanny.fleuriot@ademe.f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www.insee.fr/fr/bases-de-donnees/" TargetMode="External"/><Relationship Id="rId13" Type="http://schemas.openxmlformats.org/officeDocument/2006/relationships/hyperlink" Target="http://www.ademe.fr/dechets-chiffres-cles" TargetMode="External"/><Relationship Id="rId18" Type="http://schemas.openxmlformats.org/officeDocument/2006/relationships/printerSettings" Target="../printerSettings/printerSettings6.bin"/><Relationship Id="rId3" Type="http://schemas.openxmlformats.org/officeDocument/2006/relationships/hyperlink" Target="http://www.base-inies.fr/inies/Consultation.aspx" TargetMode="External"/><Relationship Id="rId21" Type="http://schemas.openxmlformats.org/officeDocument/2006/relationships/comments" Target="../comments7.xml"/><Relationship Id="rId7" Type="http://schemas.openxmlformats.org/officeDocument/2006/relationships/hyperlink" Target="http://www.gabi-software.com/france/index/" TargetMode="External"/><Relationship Id="rId12" Type="http://schemas.openxmlformats.org/officeDocument/2006/relationships/hyperlink" Target="http://www.ademe.fr/chiffres-cles-climat-air-energie-2014" TargetMode="External"/><Relationship Id="rId17" Type="http://schemas.openxmlformats.org/officeDocument/2006/relationships/hyperlink" Target="http://www.uic.org/dium" TargetMode="External"/><Relationship Id="rId2" Type="http://schemas.openxmlformats.org/officeDocument/2006/relationships/hyperlink" Target="http://carlabelling.ademe.fr/" TargetMode="External"/><Relationship Id="rId16" Type="http://schemas.openxmlformats.org/officeDocument/2006/relationships/hyperlink" Target="http://www.sea-distances.org/" TargetMode="External"/><Relationship Id="rId20" Type="http://schemas.openxmlformats.org/officeDocument/2006/relationships/vmlDrawing" Target="../drawings/vmlDrawing7.vml"/><Relationship Id="rId1" Type="http://schemas.openxmlformats.org/officeDocument/2006/relationships/hyperlink" Target="http://bilans-ges.ademe.fr/fr/accueil" TargetMode="External"/><Relationship Id="rId6" Type="http://schemas.openxmlformats.org/officeDocument/2006/relationships/hyperlink" Target="http://www.ecoinvent.org/" TargetMode="External"/><Relationship Id="rId11" Type="http://schemas.openxmlformats.org/officeDocument/2006/relationships/hyperlink" Target="http://www.statistiques.developpement-durable.gouv.fr/publications/p/2369/1072/chiffres-cles-climat-france-monde-edition-2016.html" TargetMode="External"/><Relationship Id="rId5" Type="http://schemas.openxmlformats.org/officeDocument/2006/relationships/hyperlink" Target="http://eplca.jrc.ec.europa.eu/ELCD3/" TargetMode="External"/><Relationship Id="rId15" Type="http://schemas.openxmlformats.org/officeDocument/2006/relationships/hyperlink" Target="http://calculerlesdistances.com/" TargetMode="External"/><Relationship Id="rId10" Type="http://schemas.openxmlformats.org/officeDocument/2006/relationships/hyperlink" Target="http://ec.europa.eu/eurostat/fr/data/database" TargetMode="External"/><Relationship Id="rId19" Type="http://schemas.openxmlformats.org/officeDocument/2006/relationships/drawing" Target="../drawings/drawing8.xml"/><Relationship Id="rId4" Type="http://schemas.openxmlformats.org/officeDocument/2006/relationships/hyperlink" Target="http://www.base-impacts.ademe.fr/" TargetMode="External"/><Relationship Id="rId9" Type="http://schemas.openxmlformats.org/officeDocument/2006/relationships/hyperlink" Target="http://www.statistiques.developpement-durable.gouv.fr/" TargetMode="External"/><Relationship Id="rId14" Type="http://schemas.openxmlformats.org/officeDocument/2006/relationships/hyperlink" Target="http://www.ademe.fr/bilan-national-recyclage-2003-2012"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D224"/>
  <sheetViews>
    <sheetView workbookViewId="0">
      <pane ySplit="3" topLeftCell="A4" activePane="bottomLeft" state="frozen"/>
      <selection pane="bottomLeft" sqref="A1:D3"/>
    </sheetView>
  </sheetViews>
  <sheetFormatPr baseColWidth="10" defaultColWidth="0" defaultRowHeight="12" zeroHeight="1"/>
  <cols>
    <col min="1" max="2" width="3.6640625" style="53" customWidth="1"/>
    <col min="3" max="3" width="125.109375" style="53" customWidth="1"/>
    <col min="4" max="4" width="4" style="53" customWidth="1"/>
    <col min="5" max="5" width="14.6640625" style="53" hidden="1" customWidth="1"/>
    <col min="6" max="6" width="17.44140625" style="53" hidden="1" customWidth="1"/>
    <col min="7" max="7" width="11.44140625" style="54" hidden="1" customWidth="1"/>
    <col min="8" max="8" width="11.44140625" style="55" hidden="1" customWidth="1"/>
    <col min="9" max="9" width="0.88671875" style="53" hidden="1" customWidth="1"/>
    <col min="10" max="10" width="12.88671875" style="56" hidden="1" customWidth="1"/>
    <col min="11" max="11" width="2.44140625" style="53" hidden="1" customWidth="1"/>
    <col min="12" max="12" width="0" style="53" hidden="1" customWidth="1"/>
    <col min="13" max="16384" width="11.44140625" style="53" hidden="1"/>
  </cols>
  <sheetData>
    <row r="1" spans="1:16384" s="5" customFormat="1" ht="14.4">
      <c r="A1" s="274" t="s">
        <v>230</v>
      </c>
      <c r="B1" s="274"/>
      <c r="C1" s="274"/>
      <c r="D1" s="274"/>
      <c r="E1" s="4"/>
      <c r="F1" s="4"/>
      <c r="G1" s="4"/>
      <c r="H1" s="4"/>
      <c r="I1" s="4"/>
      <c r="J1" s="4"/>
      <c r="K1" s="4"/>
    </row>
    <row r="2" spans="1:16384" s="18" customFormat="1" ht="14.4">
      <c r="A2" s="274"/>
      <c r="B2" s="274"/>
      <c r="C2" s="274"/>
      <c r="D2" s="274"/>
      <c r="E2" s="17"/>
      <c r="F2" s="17"/>
      <c r="G2" s="17"/>
      <c r="H2" s="17"/>
      <c r="I2" s="17"/>
      <c r="J2" s="17"/>
      <c r="K2" s="17"/>
    </row>
    <row r="3" spans="1:16384" s="18" customFormat="1" ht="14.4">
      <c r="A3" s="274"/>
      <c r="B3" s="274"/>
      <c r="C3" s="274"/>
      <c r="D3" s="274"/>
      <c r="E3" s="17"/>
      <c r="F3" s="17"/>
      <c r="G3" s="17"/>
      <c r="H3" s="17"/>
      <c r="I3" s="17"/>
      <c r="J3" s="17"/>
      <c r="K3" s="17"/>
    </row>
    <row r="4" spans="1:16384" s="9" customFormat="1">
      <c r="G4" s="10"/>
      <c r="H4" s="11"/>
      <c r="J4" s="12"/>
    </row>
    <row r="5" spans="1:16384" s="13" customFormat="1" ht="18.899999999999999" customHeight="1">
      <c r="B5" s="199" t="s">
        <v>178</v>
      </c>
      <c r="G5" s="14"/>
      <c r="H5" s="15"/>
    </row>
    <row r="6" spans="1:16384" s="9" customFormat="1" ht="15" customHeight="1">
      <c r="B6" s="279" t="s">
        <v>475</v>
      </c>
      <c r="C6" s="279"/>
      <c r="G6" s="10"/>
      <c r="H6" s="11"/>
      <c r="J6" s="12"/>
    </row>
    <row r="7" spans="1:16384" s="9" customFormat="1" ht="13.8">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c r="FL7" s="195"/>
      <c r="FM7" s="195"/>
      <c r="FN7" s="195"/>
      <c r="FO7" s="195"/>
      <c r="FP7" s="195"/>
      <c r="FQ7" s="195"/>
      <c r="FR7" s="195"/>
      <c r="FS7" s="195"/>
      <c r="FT7" s="195"/>
      <c r="FU7" s="195"/>
      <c r="FV7" s="195"/>
      <c r="FW7" s="195"/>
      <c r="FX7" s="195"/>
      <c r="FY7" s="195"/>
      <c r="FZ7" s="195"/>
      <c r="GA7" s="195"/>
      <c r="GB7" s="195"/>
      <c r="GC7" s="195"/>
      <c r="GD7" s="195"/>
      <c r="GE7" s="195"/>
      <c r="GF7" s="195"/>
      <c r="GG7" s="195"/>
      <c r="GH7" s="195"/>
      <c r="GI7" s="195"/>
      <c r="GJ7" s="195"/>
      <c r="GK7" s="195"/>
      <c r="GL7" s="195"/>
      <c r="GM7" s="195"/>
      <c r="GN7" s="195"/>
      <c r="GO7" s="195"/>
      <c r="GP7" s="195"/>
      <c r="GQ7" s="195"/>
      <c r="GR7" s="195"/>
      <c r="GS7" s="195"/>
      <c r="GT7" s="195"/>
      <c r="GU7" s="195"/>
      <c r="GV7" s="195"/>
      <c r="GW7" s="195"/>
      <c r="GX7" s="195"/>
      <c r="GY7" s="195"/>
      <c r="GZ7" s="195"/>
      <c r="HA7" s="195"/>
      <c r="HB7" s="195"/>
      <c r="HC7" s="195"/>
      <c r="HD7" s="195"/>
      <c r="HE7" s="195"/>
      <c r="HF7" s="195"/>
      <c r="HG7" s="195"/>
      <c r="HH7" s="195"/>
      <c r="HI7" s="195"/>
      <c r="HJ7" s="195"/>
      <c r="HK7" s="195"/>
      <c r="HL7" s="195"/>
      <c r="HM7" s="195"/>
      <c r="HN7" s="195"/>
      <c r="HO7" s="195"/>
      <c r="HP7" s="195"/>
      <c r="HQ7" s="195"/>
      <c r="HR7" s="195"/>
      <c r="HS7" s="195"/>
      <c r="HT7" s="195"/>
      <c r="HU7" s="195"/>
      <c r="HV7" s="195"/>
      <c r="HW7" s="195"/>
      <c r="HX7" s="195"/>
      <c r="HY7" s="195"/>
      <c r="HZ7" s="195"/>
      <c r="IA7" s="195"/>
      <c r="IB7" s="195"/>
      <c r="IC7" s="195"/>
      <c r="ID7" s="195"/>
      <c r="IE7" s="195"/>
      <c r="IF7" s="195"/>
      <c r="IG7" s="195"/>
      <c r="IH7" s="195"/>
      <c r="II7" s="195"/>
      <c r="IJ7" s="195"/>
      <c r="IK7" s="195"/>
      <c r="IL7" s="195"/>
      <c r="IM7" s="195"/>
      <c r="IN7" s="195"/>
      <c r="IO7" s="195"/>
      <c r="IP7" s="195"/>
      <c r="IQ7" s="195"/>
      <c r="IR7" s="195"/>
      <c r="IS7" s="195"/>
      <c r="IT7" s="195"/>
      <c r="IU7" s="195"/>
      <c r="IV7" s="195"/>
      <c r="IW7" s="195"/>
      <c r="IX7" s="195"/>
      <c r="IY7" s="195"/>
      <c r="IZ7" s="195"/>
      <c r="JA7" s="195"/>
      <c r="JB7" s="195"/>
      <c r="JC7" s="195"/>
      <c r="JD7" s="195"/>
      <c r="JE7" s="195"/>
      <c r="JF7" s="195"/>
      <c r="JG7" s="195"/>
      <c r="JH7" s="195"/>
      <c r="JI7" s="195"/>
      <c r="JJ7" s="195"/>
      <c r="JK7" s="195"/>
      <c r="JL7" s="195"/>
      <c r="JM7" s="195"/>
      <c r="JN7" s="195"/>
      <c r="JO7" s="195"/>
      <c r="JP7" s="195"/>
      <c r="JQ7" s="195"/>
      <c r="JR7" s="195"/>
      <c r="JS7" s="195"/>
      <c r="JT7" s="195"/>
      <c r="JU7" s="195"/>
      <c r="JV7" s="195"/>
      <c r="JW7" s="195"/>
      <c r="JX7" s="195"/>
      <c r="JY7" s="195"/>
      <c r="JZ7" s="195"/>
      <c r="KA7" s="195"/>
      <c r="KB7" s="195"/>
      <c r="KC7" s="195"/>
      <c r="KD7" s="195"/>
      <c r="KE7" s="195"/>
      <c r="KF7" s="195"/>
      <c r="KG7" s="195"/>
      <c r="KH7" s="195"/>
      <c r="KI7" s="195"/>
      <c r="KJ7" s="195"/>
      <c r="KK7" s="195"/>
      <c r="KL7" s="195"/>
      <c r="KM7" s="195"/>
      <c r="KN7" s="195"/>
      <c r="KO7" s="195"/>
      <c r="KP7" s="195"/>
      <c r="KQ7" s="195"/>
      <c r="KR7" s="195"/>
      <c r="KS7" s="195"/>
      <c r="KT7" s="195"/>
      <c r="KU7" s="195"/>
      <c r="KV7" s="195"/>
      <c r="KW7" s="195"/>
      <c r="KX7" s="195"/>
      <c r="KY7" s="195"/>
      <c r="KZ7" s="195"/>
      <c r="LA7" s="195"/>
      <c r="LB7" s="195"/>
      <c r="LC7" s="195"/>
      <c r="LD7" s="195"/>
      <c r="LE7" s="195"/>
      <c r="LF7" s="195"/>
      <c r="LG7" s="195"/>
      <c r="LH7" s="195"/>
      <c r="LI7" s="195"/>
      <c r="LJ7" s="195"/>
      <c r="LK7" s="195"/>
      <c r="LL7" s="195"/>
      <c r="LM7" s="195"/>
      <c r="LN7" s="195"/>
      <c r="LO7" s="195"/>
      <c r="LP7" s="195"/>
      <c r="LQ7" s="195"/>
      <c r="LR7" s="195"/>
      <c r="LS7" s="195"/>
      <c r="LT7" s="195"/>
      <c r="LU7" s="195"/>
      <c r="LV7" s="195"/>
      <c r="LW7" s="195"/>
      <c r="LX7" s="195"/>
      <c r="LY7" s="195"/>
      <c r="LZ7" s="195"/>
      <c r="MA7" s="195"/>
      <c r="MB7" s="195"/>
      <c r="MC7" s="195"/>
      <c r="MD7" s="195"/>
      <c r="ME7" s="195"/>
      <c r="MF7" s="195"/>
      <c r="MG7" s="195"/>
      <c r="MH7" s="195"/>
      <c r="MI7" s="195"/>
      <c r="MJ7" s="195"/>
      <c r="MK7" s="195"/>
      <c r="ML7" s="195"/>
      <c r="MM7" s="195"/>
      <c r="MN7" s="195"/>
      <c r="MO7" s="195"/>
      <c r="MP7" s="195"/>
      <c r="MQ7" s="195"/>
      <c r="MR7" s="195"/>
      <c r="MS7" s="195"/>
      <c r="MT7" s="195"/>
      <c r="MU7" s="195"/>
      <c r="MV7" s="195"/>
      <c r="MW7" s="195"/>
      <c r="MX7" s="195"/>
      <c r="MY7" s="195"/>
      <c r="MZ7" s="195"/>
      <c r="NA7" s="195"/>
      <c r="NB7" s="195"/>
      <c r="NC7" s="195"/>
      <c r="ND7" s="195"/>
      <c r="NE7" s="195"/>
      <c r="NF7" s="195"/>
      <c r="NG7" s="195"/>
      <c r="NH7" s="195"/>
      <c r="NI7" s="195"/>
      <c r="NJ7" s="195"/>
      <c r="NK7" s="195"/>
      <c r="NL7" s="195"/>
      <c r="NM7" s="195"/>
      <c r="NN7" s="195"/>
      <c r="NO7" s="195"/>
      <c r="NP7" s="195"/>
      <c r="NQ7" s="195"/>
      <c r="NR7" s="195"/>
      <c r="NS7" s="195"/>
      <c r="NT7" s="195"/>
      <c r="NU7" s="195"/>
      <c r="NV7" s="195"/>
      <c r="NW7" s="195"/>
      <c r="NX7" s="195"/>
      <c r="NY7" s="195"/>
      <c r="NZ7" s="195"/>
      <c r="OA7" s="195"/>
      <c r="OB7" s="195"/>
      <c r="OC7" s="195"/>
      <c r="OD7" s="195"/>
      <c r="OE7" s="195"/>
      <c r="OF7" s="195"/>
      <c r="OG7" s="195"/>
      <c r="OH7" s="195"/>
      <c r="OI7" s="195"/>
      <c r="OJ7" s="195"/>
      <c r="OK7" s="195"/>
      <c r="OL7" s="195"/>
      <c r="OM7" s="195"/>
      <c r="ON7" s="195"/>
      <c r="OO7" s="195"/>
      <c r="OP7" s="195"/>
      <c r="OQ7" s="195"/>
      <c r="OR7" s="195"/>
      <c r="OS7" s="195"/>
      <c r="OT7" s="195"/>
      <c r="OU7" s="195"/>
      <c r="OV7" s="195"/>
      <c r="OW7" s="195"/>
      <c r="OX7" s="195"/>
      <c r="OY7" s="195"/>
      <c r="OZ7" s="195"/>
      <c r="PA7" s="195"/>
      <c r="PB7" s="195"/>
      <c r="PC7" s="195"/>
      <c r="PD7" s="195"/>
      <c r="PE7" s="195"/>
      <c r="PF7" s="195"/>
      <c r="PG7" s="195"/>
      <c r="PH7" s="195"/>
      <c r="PI7" s="195"/>
      <c r="PJ7" s="195"/>
      <c r="PK7" s="195"/>
      <c r="PL7" s="195"/>
      <c r="PM7" s="195"/>
      <c r="PN7" s="195"/>
      <c r="PO7" s="195"/>
      <c r="PP7" s="195"/>
      <c r="PQ7" s="195"/>
      <c r="PR7" s="195"/>
      <c r="PS7" s="195"/>
      <c r="PT7" s="195"/>
      <c r="PU7" s="195"/>
      <c r="PV7" s="195"/>
      <c r="PW7" s="195"/>
      <c r="PX7" s="195"/>
      <c r="PY7" s="195"/>
      <c r="PZ7" s="195"/>
      <c r="QA7" s="195"/>
      <c r="QB7" s="195"/>
      <c r="QC7" s="195"/>
      <c r="QD7" s="195"/>
      <c r="QE7" s="195"/>
      <c r="QF7" s="195"/>
      <c r="QG7" s="195"/>
      <c r="QH7" s="195"/>
      <c r="QI7" s="195"/>
      <c r="QJ7" s="195"/>
      <c r="QK7" s="195"/>
      <c r="QL7" s="195"/>
      <c r="QM7" s="195"/>
      <c r="QN7" s="195"/>
      <c r="QO7" s="195"/>
      <c r="QP7" s="195"/>
      <c r="QQ7" s="195"/>
      <c r="QR7" s="195"/>
      <c r="QS7" s="195"/>
      <c r="QT7" s="195"/>
      <c r="QU7" s="195"/>
      <c r="QV7" s="195"/>
      <c r="QW7" s="195"/>
      <c r="QX7" s="195"/>
      <c r="QY7" s="195"/>
      <c r="QZ7" s="195"/>
      <c r="RA7" s="195"/>
      <c r="RB7" s="195"/>
      <c r="RC7" s="195"/>
      <c r="RD7" s="195"/>
      <c r="RE7" s="195"/>
      <c r="RF7" s="195"/>
      <c r="RG7" s="195"/>
      <c r="RH7" s="195"/>
      <c r="RI7" s="195"/>
      <c r="RJ7" s="195"/>
      <c r="RK7" s="195"/>
      <c r="RL7" s="195"/>
      <c r="RM7" s="195"/>
      <c r="RN7" s="195"/>
      <c r="RO7" s="195"/>
      <c r="RP7" s="195"/>
      <c r="RQ7" s="195"/>
      <c r="RR7" s="195"/>
      <c r="RS7" s="195"/>
      <c r="RT7" s="195"/>
      <c r="RU7" s="195"/>
      <c r="RV7" s="195"/>
      <c r="RW7" s="195"/>
      <c r="RX7" s="195"/>
      <c r="RY7" s="195"/>
      <c r="RZ7" s="195"/>
      <c r="SA7" s="195"/>
      <c r="SB7" s="195"/>
      <c r="SC7" s="195"/>
      <c r="SD7" s="195"/>
      <c r="SE7" s="195"/>
      <c r="SF7" s="195"/>
      <c r="SG7" s="195"/>
      <c r="SH7" s="195"/>
      <c r="SI7" s="195"/>
      <c r="SJ7" s="195"/>
      <c r="SK7" s="195"/>
      <c r="SL7" s="195"/>
      <c r="SM7" s="195"/>
      <c r="SN7" s="195"/>
      <c r="SO7" s="195"/>
      <c r="SP7" s="195"/>
      <c r="SQ7" s="195"/>
      <c r="SR7" s="195"/>
      <c r="SS7" s="195"/>
      <c r="ST7" s="195"/>
      <c r="SU7" s="195"/>
      <c r="SV7" s="195"/>
      <c r="SW7" s="195"/>
      <c r="SX7" s="195"/>
      <c r="SY7" s="195"/>
      <c r="SZ7" s="195"/>
      <c r="TA7" s="195"/>
      <c r="TB7" s="195"/>
      <c r="TC7" s="195"/>
      <c r="TD7" s="195"/>
      <c r="TE7" s="195"/>
      <c r="TF7" s="195"/>
      <c r="TG7" s="195"/>
      <c r="TH7" s="195"/>
      <c r="TI7" s="195"/>
      <c r="TJ7" s="195"/>
      <c r="TK7" s="195"/>
      <c r="TL7" s="195"/>
      <c r="TM7" s="195"/>
      <c r="TN7" s="195"/>
      <c r="TO7" s="195"/>
      <c r="TP7" s="195"/>
      <c r="TQ7" s="195"/>
      <c r="TR7" s="195"/>
      <c r="TS7" s="195"/>
      <c r="TT7" s="195"/>
      <c r="TU7" s="195"/>
      <c r="TV7" s="195"/>
      <c r="TW7" s="195"/>
      <c r="TX7" s="195"/>
      <c r="TY7" s="195"/>
      <c r="TZ7" s="195"/>
      <c r="UA7" s="195"/>
      <c r="UB7" s="195"/>
      <c r="UC7" s="195"/>
      <c r="UD7" s="195"/>
      <c r="UE7" s="195"/>
      <c r="UF7" s="195"/>
      <c r="UG7" s="195"/>
      <c r="UH7" s="195"/>
      <c r="UI7" s="195"/>
      <c r="UJ7" s="195"/>
      <c r="UK7" s="195"/>
      <c r="UL7" s="195"/>
      <c r="UM7" s="195"/>
      <c r="UN7" s="195"/>
      <c r="UO7" s="195"/>
      <c r="UP7" s="195"/>
      <c r="UQ7" s="195"/>
      <c r="UR7" s="195"/>
      <c r="US7" s="195"/>
      <c r="UT7" s="195"/>
      <c r="UU7" s="195"/>
      <c r="UV7" s="195"/>
      <c r="UW7" s="195"/>
      <c r="UX7" s="195"/>
      <c r="UY7" s="195"/>
      <c r="UZ7" s="195"/>
      <c r="VA7" s="195"/>
      <c r="VB7" s="195"/>
      <c r="VC7" s="195"/>
      <c r="VD7" s="195"/>
      <c r="VE7" s="195"/>
      <c r="VF7" s="195"/>
      <c r="VG7" s="195"/>
      <c r="VH7" s="195"/>
      <c r="VI7" s="195"/>
      <c r="VJ7" s="195"/>
      <c r="VK7" s="195"/>
      <c r="VL7" s="195"/>
      <c r="VM7" s="195"/>
      <c r="VN7" s="195"/>
      <c r="VO7" s="195"/>
      <c r="VP7" s="195"/>
      <c r="VQ7" s="195"/>
      <c r="VR7" s="195"/>
      <c r="VS7" s="195"/>
      <c r="VT7" s="195"/>
      <c r="VU7" s="195"/>
      <c r="VV7" s="195"/>
      <c r="VW7" s="195"/>
      <c r="VX7" s="195"/>
      <c r="VY7" s="195"/>
      <c r="VZ7" s="195"/>
      <c r="WA7" s="195"/>
      <c r="WB7" s="195"/>
      <c r="WC7" s="195"/>
      <c r="WD7" s="195"/>
      <c r="WE7" s="195"/>
      <c r="WF7" s="195"/>
      <c r="WG7" s="195"/>
      <c r="WH7" s="195"/>
      <c r="WI7" s="195"/>
      <c r="WJ7" s="195"/>
      <c r="WK7" s="195"/>
      <c r="WL7" s="195"/>
      <c r="WM7" s="195"/>
      <c r="WN7" s="195"/>
      <c r="WO7" s="195"/>
      <c r="WP7" s="195"/>
      <c r="WQ7" s="195"/>
      <c r="WR7" s="195"/>
      <c r="WS7" s="195"/>
      <c r="WT7" s="195"/>
      <c r="WU7" s="195"/>
      <c r="WV7" s="195"/>
      <c r="WW7" s="195"/>
      <c r="WX7" s="195"/>
      <c r="WY7" s="195"/>
      <c r="WZ7" s="195"/>
      <c r="XA7" s="195"/>
      <c r="XB7" s="195"/>
      <c r="XC7" s="195"/>
      <c r="XD7" s="195"/>
      <c r="XE7" s="195"/>
      <c r="XF7" s="195"/>
      <c r="XG7" s="195"/>
      <c r="XH7" s="195"/>
      <c r="XI7" s="195"/>
      <c r="XJ7" s="195"/>
      <c r="XK7" s="195"/>
      <c r="XL7" s="195"/>
      <c r="XM7" s="195"/>
      <c r="XN7" s="195"/>
      <c r="XO7" s="195"/>
      <c r="XP7" s="195"/>
      <c r="XQ7" s="195"/>
      <c r="XR7" s="195"/>
      <c r="XS7" s="195"/>
      <c r="XT7" s="195"/>
      <c r="XU7" s="195"/>
      <c r="XV7" s="195"/>
      <c r="XW7" s="195"/>
      <c r="XX7" s="195"/>
      <c r="XY7" s="195"/>
      <c r="XZ7" s="195"/>
      <c r="YA7" s="195"/>
      <c r="YB7" s="195"/>
      <c r="YC7" s="195"/>
      <c r="YD7" s="195"/>
      <c r="YE7" s="195"/>
      <c r="YF7" s="195"/>
      <c r="YG7" s="195"/>
      <c r="YH7" s="195"/>
      <c r="YI7" s="195"/>
      <c r="YJ7" s="195"/>
      <c r="YK7" s="195"/>
      <c r="YL7" s="195"/>
      <c r="YM7" s="195"/>
      <c r="YN7" s="195"/>
      <c r="YO7" s="195"/>
      <c r="YP7" s="195"/>
      <c r="YQ7" s="195"/>
      <c r="YR7" s="195"/>
      <c r="YS7" s="195"/>
      <c r="YT7" s="195"/>
      <c r="YU7" s="195"/>
      <c r="YV7" s="195"/>
      <c r="YW7" s="195"/>
      <c r="YX7" s="195"/>
      <c r="YY7" s="195"/>
      <c r="YZ7" s="195"/>
      <c r="ZA7" s="195"/>
      <c r="ZB7" s="195"/>
      <c r="ZC7" s="195"/>
      <c r="ZD7" s="195"/>
      <c r="ZE7" s="195"/>
      <c r="ZF7" s="195"/>
      <c r="ZG7" s="195"/>
      <c r="ZH7" s="195"/>
      <c r="ZI7" s="195"/>
      <c r="ZJ7" s="195"/>
      <c r="ZK7" s="195"/>
      <c r="ZL7" s="195"/>
      <c r="ZM7" s="195"/>
      <c r="ZN7" s="195"/>
      <c r="ZO7" s="195"/>
      <c r="ZP7" s="195"/>
      <c r="ZQ7" s="195"/>
      <c r="ZR7" s="195"/>
      <c r="ZS7" s="195"/>
      <c r="ZT7" s="195"/>
      <c r="ZU7" s="195"/>
      <c r="ZV7" s="195"/>
      <c r="ZW7" s="195"/>
      <c r="ZX7" s="195"/>
      <c r="ZY7" s="195"/>
      <c r="ZZ7" s="195"/>
      <c r="AAA7" s="195"/>
      <c r="AAB7" s="195"/>
      <c r="AAC7" s="195"/>
      <c r="AAD7" s="195"/>
      <c r="AAE7" s="195"/>
      <c r="AAF7" s="195"/>
      <c r="AAG7" s="195"/>
      <c r="AAH7" s="195"/>
      <c r="AAI7" s="195"/>
      <c r="AAJ7" s="195"/>
      <c r="AAK7" s="195"/>
      <c r="AAL7" s="195"/>
      <c r="AAM7" s="195"/>
      <c r="AAN7" s="195"/>
      <c r="AAO7" s="195"/>
      <c r="AAP7" s="195"/>
      <c r="AAQ7" s="195"/>
      <c r="AAR7" s="195"/>
      <c r="AAS7" s="195"/>
      <c r="AAT7" s="195"/>
      <c r="AAU7" s="195"/>
      <c r="AAV7" s="195"/>
      <c r="AAW7" s="195"/>
      <c r="AAX7" s="195"/>
      <c r="AAY7" s="195"/>
      <c r="AAZ7" s="195"/>
      <c r="ABA7" s="195"/>
      <c r="ABB7" s="195"/>
      <c r="ABC7" s="195"/>
      <c r="ABD7" s="195"/>
      <c r="ABE7" s="195"/>
      <c r="ABF7" s="195"/>
      <c r="ABG7" s="195"/>
      <c r="ABH7" s="195"/>
      <c r="ABI7" s="195"/>
      <c r="ABJ7" s="195"/>
      <c r="ABK7" s="195"/>
      <c r="ABL7" s="195"/>
      <c r="ABM7" s="195"/>
      <c r="ABN7" s="195"/>
      <c r="ABO7" s="195"/>
      <c r="ABP7" s="195"/>
      <c r="ABQ7" s="195"/>
      <c r="ABR7" s="195"/>
      <c r="ABS7" s="195"/>
      <c r="ABT7" s="195"/>
      <c r="ABU7" s="195"/>
      <c r="ABV7" s="195"/>
      <c r="ABW7" s="195"/>
      <c r="ABX7" s="195"/>
      <c r="ABY7" s="195"/>
      <c r="ABZ7" s="195"/>
      <c r="ACA7" s="195"/>
      <c r="ACB7" s="195"/>
      <c r="ACC7" s="195"/>
      <c r="ACD7" s="195"/>
      <c r="ACE7" s="195"/>
      <c r="ACF7" s="195"/>
      <c r="ACG7" s="195"/>
      <c r="ACH7" s="195"/>
      <c r="ACI7" s="195"/>
      <c r="ACJ7" s="195"/>
      <c r="ACK7" s="195"/>
      <c r="ACL7" s="195"/>
      <c r="ACM7" s="195"/>
      <c r="ACN7" s="195"/>
      <c r="ACO7" s="195"/>
      <c r="ACP7" s="195"/>
      <c r="ACQ7" s="195"/>
      <c r="ACR7" s="195"/>
      <c r="ACS7" s="195"/>
      <c r="ACT7" s="195"/>
      <c r="ACU7" s="195"/>
      <c r="ACV7" s="195"/>
      <c r="ACW7" s="195"/>
      <c r="ACX7" s="195"/>
      <c r="ACY7" s="195"/>
      <c r="ACZ7" s="195"/>
      <c r="ADA7" s="195"/>
      <c r="ADB7" s="195"/>
      <c r="ADC7" s="195"/>
      <c r="ADD7" s="195"/>
      <c r="ADE7" s="195"/>
      <c r="ADF7" s="195"/>
      <c r="ADG7" s="195"/>
      <c r="ADH7" s="195"/>
      <c r="ADI7" s="195"/>
      <c r="ADJ7" s="195"/>
      <c r="ADK7" s="195"/>
      <c r="ADL7" s="195"/>
      <c r="ADM7" s="195"/>
      <c r="ADN7" s="195"/>
      <c r="ADO7" s="195"/>
      <c r="ADP7" s="195"/>
      <c r="ADQ7" s="195"/>
      <c r="ADR7" s="195"/>
      <c r="ADS7" s="195"/>
      <c r="ADT7" s="195"/>
      <c r="ADU7" s="195"/>
      <c r="ADV7" s="195"/>
      <c r="ADW7" s="195"/>
      <c r="ADX7" s="195"/>
      <c r="ADY7" s="195"/>
      <c r="ADZ7" s="195"/>
      <c r="AEA7" s="195"/>
      <c r="AEB7" s="195"/>
      <c r="AEC7" s="195"/>
      <c r="AED7" s="195"/>
      <c r="AEE7" s="195"/>
      <c r="AEF7" s="195"/>
      <c r="AEG7" s="195"/>
      <c r="AEH7" s="195"/>
      <c r="AEI7" s="195"/>
      <c r="AEJ7" s="195"/>
      <c r="AEK7" s="195"/>
      <c r="AEL7" s="195"/>
      <c r="AEM7" s="195"/>
      <c r="AEN7" s="195"/>
      <c r="AEO7" s="195"/>
      <c r="AEP7" s="195"/>
      <c r="AEQ7" s="195"/>
      <c r="AER7" s="195"/>
      <c r="AES7" s="195"/>
      <c r="AET7" s="195"/>
      <c r="AEU7" s="195"/>
      <c r="AEV7" s="195"/>
      <c r="AEW7" s="195"/>
      <c r="AEX7" s="195"/>
      <c r="AEY7" s="195"/>
      <c r="AEZ7" s="195"/>
      <c r="AFA7" s="195"/>
      <c r="AFB7" s="195"/>
      <c r="AFC7" s="195"/>
      <c r="AFD7" s="195"/>
      <c r="AFE7" s="195"/>
      <c r="AFF7" s="195"/>
      <c r="AFG7" s="195"/>
      <c r="AFH7" s="195"/>
      <c r="AFI7" s="195"/>
      <c r="AFJ7" s="195"/>
      <c r="AFK7" s="195"/>
      <c r="AFL7" s="195"/>
      <c r="AFM7" s="195"/>
      <c r="AFN7" s="195"/>
      <c r="AFO7" s="195"/>
      <c r="AFP7" s="195"/>
      <c r="AFQ7" s="195"/>
      <c r="AFR7" s="195"/>
      <c r="AFS7" s="195"/>
      <c r="AFT7" s="195"/>
      <c r="AFU7" s="195"/>
      <c r="AFV7" s="195"/>
      <c r="AFW7" s="195"/>
      <c r="AFX7" s="195"/>
      <c r="AFY7" s="195"/>
      <c r="AFZ7" s="195"/>
      <c r="AGA7" s="195"/>
      <c r="AGB7" s="195"/>
      <c r="AGC7" s="195"/>
      <c r="AGD7" s="195"/>
      <c r="AGE7" s="195"/>
      <c r="AGF7" s="195"/>
      <c r="AGG7" s="195"/>
      <c r="AGH7" s="195"/>
      <c r="AGI7" s="195"/>
      <c r="AGJ7" s="195"/>
      <c r="AGK7" s="195"/>
      <c r="AGL7" s="195"/>
      <c r="AGM7" s="195"/>
      <c r="AGN7" s="195"/>
      <c r="AGO7" s="195"/>
      <c r="AGP7" s="195"/>
      <c r="AGQ7" s="195"/>
      <c r="AGR7" s="195"/>
      <c r="AGS7" s="195"/>
      <c r="AGT7" s="195"/>
      <c r="AGU7" s="195"/>
      <c r="AGV7" s="195"/>
      <c r="AGW7" s="195"/>
      <c r="AGX7" s="195"/>
      <c r="AGY7" s="195"/>
      <c r="AGZ7" s="195"/>
      <c r="AHA7" s="195"/>
      <c r="AHB7" s="195"/>
      <c r="AHC7" s="195"/>
      <c r="AHD7" s="195"/>
      <c r="AHE7" s="195"/>
      <c r="AHF7" s="195"/>
      <c r="AHG7" s="195"/>
      <c r="AHH7" s="195"/>
      <c r="AHI7" s="195"/>
      <c r="AHJ7" s="195"/>
      <c r="AHK7" s="195"/>
      <c r="AHL7" s="195"/>
      <c r="AHM7" s="195"/>
      <c r="AHN7" s="195"/>
      <c r="AHO7" s="195"/>
      <c r="AHP7" s="195"/>
      <c r="AHQ7" s="195"/>
      <c r="AHR7" s="195"/>
      <c r="AHS7" s="195"/>
      <c r="AHT7" s="195"/>
      <c r="AHU7" s="195"/>
      <c r="AHV7" s="195"/>
      <c r="AHW7" s="195"/>
      <c r="AHX7" s="195"/>
      <c r="AHY7" s="195"/>
      <c r="AHZ7" s="195"/>
      <c r="AIA7" s="195"/>
      <c r="AIB7" s="195"/>
      <c r="AIC7" s="195"/>
      <c r="AID7" s="195"/>
      <c r="AIE7" s="195"/>
      <c r="AIF7" s="195"/>
      <c r="AIG7" s="195"/>
      <c r="AIH7" s="195"/>
      <c r="AII7" s="195"/>
      <c r="AIJ7" s="195"/>
      <c r="AIK7" s="195"/>
      <c r="AIL7" s="195"/>
      <c r="AIM7" s="195"/>
      <c r="AIN7" s="195"/>
      <c r="AIO7" s="195"/>
      <c r="AIP7" s="195"/>
      <c r="AIQ7" s="195"/>
      <c r="AIR7" s="195"/>
      <c r="AIS7" s="195"/>
      <c r="AIT7" s="195"/>
      <c r="AIU7" s="195"/>
      <c r="AIV7" s="195"/>
      <c r="AIW7" s="195"/>
      <c r="AIX7" s="195"/>
      <c r="AIY7" s="195"/>
      <c r="AIZ7" s="195"/>
      <c r="AJA7" s="195"/>
      <c r="AJB7" s="195"/>
      <c r="AJC7" s="195"/>
      <c r="AJD7" s="195"/>
      <c r="AJE7" s="195"/>
      <c r="AJF7" s="195"/>
      <c r="AJG7" s="195"/>
      <c r="AJH7" s="195"/>
      <c r="AJI7" s="195"/>
      <c r="AJJ7" s="195"/>
      <c r="AJK7" s="195"/>
      <c r="AJL7" s="195"/>
      <c r="AJM7" s="195"/>
      <c r="AJN7" s="195"/>
      <c r="AJO7" s="195"/>
      <c r="AJP7" s="195"/>
      <c r="AJQ7" s="195"/>
      <c r="AJR7" s="195"/>
      <c r="AJS7" s="195"/>
      <c r="AJT7" s="195"/>
      <c r="AJU7" s="195"/>
      <c r="AJV7" s="195"/>
      <c r="AJW7" s="195"/>
      <c r="AJX7" s="195"/>
      <c r="AJY7" s="195"/>
      <c r="AJZ7" s="195"/>
      <c r="AKA7" s="195"/>
      <c r="AKB7" s="195"/>
      <c r="AKC7" s="195"/>
      <c r="AKD7" s="195"/>
      <c r="AKE7" s="195"/>
      <c r="AKF7" s="195"/>
      <c r="AKG7" s="195"/>
      <c r="AKH7" s="195"/>
      <c r="AKI7" s="195"/>
      <c r="AKJ7" s="195"/>
      <c r="AKK7" s="195"/>
      <c r="AKL7" s="195"/>
      <c r="AKM7" s="195"/>
      <c r="AKN7" s="195"/>
      <c r="AKO7" s="195"/>
      <c r="AKP7" s="195"/>
      <c r="AKQ7" s="195"/>
      <c r="AKR7" s="195"/>
      <c r="AKS7" s="195"/>
      <c r="AKT7" s="195"/>
      <c r="AKU7" s="195"/>
      <c r="AKV7" s="195"/>
      <c r="AKW7" s="195"/>
      <c r="AKX7" s="195"/>
      <c r="AKY7" s="195"/>
      <c r="AKZ7" s="195"/>
      <c r="ALA7" s="195"/>
      <c r="ALB7" s="195"/>
      <c r="ALC7" s="195"/>
      <c r="ALD7" s="195"/>
      <c r="ALE7" s="195"/>
      <c r="ALF7" s="195"/>
      <c r="ALG7" s="195"/>
      <c r="ALH7" s="195"/>
      <c r="ALI7" s="195"/>
      <c r="ALJ7" s="195"/>
      <c r="ALK7" s="195"/>
      <c r="ALL7" s="195"/>
      <c r="ALM7" s="195"/>
      <c r="ALN7" s="195"/>
      <c r="ALO7" s="195"/>
      <c r="ALP7" s="195"/>
      <c r="ALQ7" s="195"/>
      <c r="ALR7" s="195"/>
      <c r="ALS7" s="195"/>
      <c r="ALT7" s="195"/>
      <c r="ALU7" s="195"/>
      <c r="ALV7" s="195"/>
      <c r="ALW7" s="195"/>
      <c r="ALX7" s="195"/>
      <c r="ALY7" s="195"/>
      <c r="ALZ7" s="195"/>
      <c r="AMA7" s="195"/>
      <c r="AMB7" s="195"/>
      <c r="AMC7" s="195"/>
      <c r="AMD7" s="195"/>
      <c r="AME7" s="195"/>
      <c r="AMF7" s="195"/>
      <c r="AMG7" s="195"/>
      <c r="AMH7" s="195"/>
      <c r="AMI7" s="195"/>
      <c r="AMJ7" s="195"/>
      <c r="AMK7" s="195"/>
      <c r="AML7" s="195"/>
      <c r="AMM7" s="195"/>
      <c r="AMN7" s="195"/>
      <c r="AMO7" s="195"/>
      <c r="AMP7" s="195"/>
      <c r="AMQ7" s="195"/>
      <c r="AMR7" s="195"/>
      <c r="AMS7" s="195"/>
      <c r="AMT7" s="195"/>
      <c r="AMU7" s="195"/>
      <c r="AMV7" s="195"/>
      <c r="AMW7" s="195"/>
      <c r="AMX7" s="195"/>
      <c r="AMY7" s="195"/>
      <c r="AMZ7" s="195"/>
      <c r="ANA7" s="195"/>
      <c r="ANB7" s="195"/>
      <c r="ANC7" s="195"/>
      <c r="AND7" s="195"/>
      <c r="ANE7" s="195"/>
      <c r="ANF7" s="195"/>
      <c r="ANG7" s="195"/>
      <c r="ANH7" s="195"/>
      <c r="ANI7" s="195"/>
      <c r="ANJ7" s="195"/>
      <c r="ANK7" s="195"/>
      <c r="ANL7" s="195"/>
      <c r="ANM7" s="195"/>
      <c r="ANN7" s="195"/>
      <c r="ANO7" s="195"/>
      <c r="ANP7" s="195"/>
      <c r="ANQ7" s="195"/>
      <c r="ANR7" s="195"/>
      <c r="ANS7" s="195"/>
      <c r="ANT7" s="195"/>
      <c r="ANU7" s="195"/>
      <c r="ANV7" s="195"/>
      <c r="ANW7" s="195"/>
      <c r="ANX7" s="195"/>
      <c r="ANY7" s="195"/>
      <c r="ANZ7" s="195"/>
      <c r="AOA7" s="195"/>
      <c r="AOB7" s="195"/>
      <c r="AOC7" s="195"/>
      <c r="AOD7" s="195"/>
      <c r="AOE7" s="195"/>
      <c r="AOF7" s="195"/>
      <c r="AOG7" s="195"/>
      <c r="AOH7" s="195"/>
      <c r="AOI7" s="195"/>
      <c r="AOJ7" s="195"/>
      <c r="AOK7" s="195"/>
      <c r="AOL7" s="195"/>
      <c r="AOM7" s="195"/>
      <c r="AON7" s="195"/>
      <c r="AOO7" s="195"/>
      <c r="AOP7" s="195"/>
      <c r="AOQ7" s="195"/>
      <c r="AOR7" s="195"/>
      <c r="AOS7" s="195"/>
      <c r="AOT7" s="195"/>
      <c r="AOU7" s="195"/>
      <c r="AOV7" s="195"/>
      <c r="AOW7" s="195"/>
      <c r="AOX7" s="195"/>
      <c r="AOY7" s="195"/>
      <c r="AOZ7" s="195"/>
      <c r="APA7" s="195"/>
      <c r="APB7" s="195"/>
      <c r="APC7" s="195"/>
      <c r="APD7" s="195"/>
      <c r="APE7" s="195"/>
      <c r="APF7" s="195"/>
      <c r="APG7" s="195"/>
      <c r="APH7" s="195"/>
      <c r="API7" s="195"/>
      <c r="APJ7" s="195"/>
      <c r="APK7" s="195"/>
      <c r="APL7" s="195"/>
      <c r="APM7" s="195"/>
      <c r="APN7" s="195"/>
      <c r="APO7" s="195"/>
      <c r="APP7" s="195"/>
      <c r="APQ7" s="195"/>
      <c r="APR7" s="195"/>
      <c r="APS7" s="195"/>
      <c r="APT7" s="195"/>
      <c r="APU7" s="195"/>
      <c r="APV7" s="195"/>
      <c r="APW7" s="195"/>
      <c r="APX7" s="195"/>
      <c r="APY7" s="195"/>
      <c r="APZ7" s="195"/>
      <c r="AQA7" s="195"/>
      <c r="AQB7" s="195"/>
      <c r="AQC7" s="195"/>
      <c r="AQD7" s="195"/>
      <c r="AQE7" s="195"/>
      <c r="AQF7" s="195"/>
      <c r="AQG7" s="195"/>
      <c r="AQH7" s="195"/>
      <c r="AQI7" s="195"/>
      <c r="AQJ7" s="195"/>
      <c r="AQK7" s="195"/>
      <c r="AQL7" s="195"/>
      <c r="AQM7" s="195"/>
      <c r="AQN7" s="195"/>
      <c r="AQO7" s="195"/>
      <c r="AQP7" s="195"/>
      <c r="AQQ7" s="195"/>
      <c r="AQR7" s="195"/>
      <c r="AQS7" s="195"/>
      <c r="AQT7" s="195"/>
      <c r="AQU7" s="195"/>
      <c r="AQV7" s="195"/>
      <c r="AQW7" s="195"/>
      <c r="AQX7" s="195"/>
      <c r="AQY7" s="195"/>
      <c r="AQZ7" s="195"/>
      <c r="ARA7" s="195"/>
      <c r="ARB7" s="195"/>
      <c r="ARC7" s="195"/>
      <c r="ARD7" s="195"/>
      <c r="ARE7" s="195"/>
      <c r="ARF7" s="195"/>
      <c r="ARG7" s="195"/>
      <c r="ARH7" s="195"/>
      <c r="ARI7" s="195"/>
      <c r="ARJ7" s="195"/>
      <c r="ARK7" s="195"/>
      <c r="ARL7" s="195"/>
      <c r="ARM7" s="195"/>
      <c r="ARN7" s="195"/>
      <c r="ARO7" s="195"/>
      <c r="ARP7" s="195"/>
      <c r="ARQ7" s="195"/>
      <c r="ARR7" s="195"/>
      <c r="ARS7" s="195"/>
      <c r="ART7" s="195"/>
      <c r="ARU7" s="195"/>
      <c r="ARV7" s="195"/>
      <c r="ARW7" s="195"/>
      <c r="ARX7" s="195"/>
      <c r="ARY7" s="195"/>
      <c r="ARZ7" s="195"/>
      <c r="ASA7" s="195"/>
      <c r="ASB7" s="195"/>
      <c r="ASC7" s="195"/>
      <c r="ASD7" s="195"/>
      <c r="ASE7" s="195"/>
      <c r="ASF7" s="195"/>
      <c r="ASG7" s="195"/>
      <c r="ASH7" s="195"/>
      <c r="ASI7" s="195"/>
      <c r="ASJ7" s="195"/>
      <c r="ASK7" s="195"/>
      <c r="ASL7" s="195"/>
      <c r="ASM7" s="195"/>
      <c r="ASN7" s="195"/>
      <c r="ASO7" s="195"/>
      <c r="ASP7" s="195"/>
      <c r="ASQ7" s="195"/>
      <c r="ASR7" s="195"/>
      <c r="ASS7" s="195"/>
      <c r="AST7" s="195"/>
      <c r="ASU7" s="195"/>
      <c r="ASV7" s="195"/>
      <c r="ASW7" s="195"/>
      <c r="ASX7" s="195"/>
      <c r="ASY7" s="195"/>
      <c r="ASZ7" s="195"/>
      <c r="ATA7" s="195"/>
      <c r="ATB7" s="195"/>
      <c r="ATC7" s="195"/>
      <c r="ATD7" s="195"/>
      <c r="ATE7" s="195"/>
      <c r="ATF7" s="195"/>
      <c r="ATG7" s="195"/>
      <c r="ATH7" s="195"/>
      <c r="ATI7" s="195"/>
      <c r="ATJ7" s="195"/>
      <c r="ATK7" s="195"/>
      <c r="ATL7" s="195"/>
      <c r="ATM7" s="195"/>
      <c r="ATN7" s="195"/>
      <c r="ATO7" s="195"/>
      <c r="ATP7" s="195"/>
      <c r="ATQ7" s="195"/>
      <c r="ATR7" s="195"/>
      <c r="ATS7" s="195"/>
      <c r="ATT7" s="195"/>
      <c r="ATU7" s="195"/>
      <c r="ATV7" s="195"/>
      <c r="ATW7" s="195"/>
      <c r="ATX7" s="195"/>
      <c r="ATY7" s="195"/>
      <c r="ATZ7" s="195"/>
      <c r="AUA7" s="195"/>
      <c r="AUB7" s="195"/>
      <c r="AUC7" s="195"/>
      <c r="AUD7" s="195"/>
      <c r="AUE7" s="195"/>
      <c r="AUF7" s="195"/>
      <c r="AUG7" s="195"/>
      <c r="AUH7" s="195"/>
      <c r="AUI7" s="195"/>
      <c r="AUJ7" s="195"/>
      <c r="AUK7" s="195"/>
      <c r="AUL7" s="195"/>
      <c r="AUM7" s="195"/>
      <c r="AUN7" s="195"/>
      <c r="AUO7" s="195"/>
      <c r="AUP7" s="195"/>
      <c r="AUQ7" s="195"/>
      <c r="AUR7" s="195"/>
      <c r="AUS7" s="195"/>
      <c r="AUT7" s="195"/>
      <c r="AUU7" s="195"/>
      <c r="AUV7" s="195"/>
      <c r="AUW7" s="195"/>
      <c r="AUX7" s="195"/>
      <c r="AUY7" s="195"/>
      <c r="AUZ7" s="195"/>
      <c r="AVA7" s="195"/>
      <c r="AVB7" s="195"/>
      <c r="AVC7" s="195"/>
      <c r="AVD7" s="195"/>
      <c r="AVE7" s="195"/>
      <c r="AVF7" s="195"/>
      <c r="AVG7" s="195"/>
      <c r="AVH7" s="195"/>
      <c r="AVI7" s="195"/>
      <c r="AVJ7" s="195"/>
      <c r="AVK7" s="195"/>
      <c r="AVL7" s="195"/>
      <c r="AVM7" s="195"/>
      <c r="AVN7" s="195"/>
      <c r="AVO7" s="195"/>
      <c r="AVP7" s="195"/>
      <c r="AVQ7" s="195"/>
      <c r="AVR7" s="195"/>
      <c r="AVS7" s="195"/>
      <c r="AVT7" s="195"/>
      <c r="AVU7" s="195"/>
      <c r="AVV7" s="195"/>
      <c r="AVW7" s="195"/>
      <c r="AVX7" s="195"/>
      <c r="AVY7" s="195"/>
      <c r="AVZ7" s="195"/>
      <c r="AWA7" s="195"/>
      <c r="AWB7" s="195"/>
      <c r="AWC7" s="195"/>
      <c r="AWD7" s="195"/>
      <c r="AWE7" s="195"/>
      <c r="AWF7" s="195"/>
      <c r="AWG7" s="195"/>
      <c r="AWH7" s="195"/>
      <c r="AWI7" s="195"/>
      <c r="AWJ7" s="195"/>
      <c r="AWK7" s="195"/>
      <c r="AWL7" s="195"/>
      <c r="AWM7" s="195"/>
      <c r="AWN7" s="195"/>
      <c r="AWO7" s="195"/>
      <c r="AWP7" s="195"/>
      <c r="AWQ7" s="195"/>
      <c r="AWR7" s="195"/>
      <c r="AWS7" s="195"/>
      <c r="AWT7" s="195"/>
      <c r="AWU7" s="195"/>
      <c r="AWV7" s="195"/>
      <c r="AWW7" s="195"/>
      <c r="AWX7" s="195"/>
      <c r="AWY7" s="195"/>
      <c r="AWZ7" s="195"/>
      <c r="AXA7" s="195"/>
      <c r="AXB7" s="195"/>
      <c r="AXC7" s="195"/>
      <c r="AXD7" s="195"/>
      <c r="AXE7" s="195"/>
      <c r="AXF7" s="195"/>
      <c r="AXG7" s="195"/>
      <c r="AXH7" s="195"/>
      <c r="AXI7" s="195"/>
      <c r="AXJ7" s="195"/>
      <c r="AXK7" s="195"/>
      <c r="AXL7" s="195"/>
      <c r="AXM7" s="195"/>
      <c r="AXN7" s="195"/>
      <c r="AXO7" s="195"/>
      <c r="AXP7" s="195"/>
      <c r="AXQ7" s="195"/>
      <c r="AXR7" s="195"/>
      <c r="AXS7" s="195"/>
      <c r="AXT7" s="195"/>
      <c r="AXU7" s="195"/>
      <c r="AXV7" s="195"/>
      <c r="AXW7" s="195"/>
      <c r="AXX7" s="195"/>
      <c r="AXY7" s="195"/>
      <c r="AXZ7" s="195"/>
      <c r="AYA7" s="195"/>
      <c r="AYB7" s="195"/>
      <c r="AYC7" s="195"/>
      <c r="AYD7" s="195"/>
      <c r="AYE7" s="195"/>
      <c r="AYF7" s="195"/>
      <c r="AYG7" s="195"/>
      <c r="AYH7" s="195"/>
      <c r="AYI7" s="195"/>
      <c r="AYJ7" s="195"/>
      <c r="AYK7" s="195"/>
      <c r="AYL7" s="195"/>
      <c r="AYM7" s="195"/>
      <c r="AYN7" s="195"/>
      <c r="AYO7" s="195"/>
      <c r="AYP7" s="195"/>
      <c r="AYQ7" s="195"/>
      <c r="AYR7" s="195"/>
      <c r="AYS7" s="195"/>
      <c r="AYT7" s="195"/>
      <c r="AYU7" s="195"/>
      <c r="AYV7" s="195"/>
      <c r="AYW7" s="195"/>
      <c r="AYX7" s="195"/>
      <c r="AYY7" s="195"/>
      <c r="AYZ7" s="195"/>
      <c r="AZA7" s="195"/>
      <c r="AZB7" s="195"/>
      <c r="AZC7" s="195"/>
      <c r="AZD7" s="195"/>
      <c r="AZE7" s="195"/>
      <c r="AZF7" s="195"/>
      <c r="AZG7" s="195"/>
      <c r="AZH7" s="195"/>
      <c r="AZI7" s="195"/>
      <c r="AZJ7" s="195"/>
      <c r="AZK7" s="195"/>
      <c r="AZL7" s="195"/>
      <c r="AZM7" s="195"/>
      <c r="AZN7" s="195"/>
      <c r="AZO7" s="195"/>
      <c r="AZP7" s="195"/>
      <c r="AZQ7" s="195"/>
      <c r="AZR7" s="195"/>
      <c r="AZS7" s="195"/>
      <c r="AZT7" s="195"/>
      <c r="AZU7" s="195"/>
      <c r="AZV7" s="195"/>
      <c r="AZW7" s="195"/>
      <c r="AZX7" s="195"/>
      <c r="AZY7" s="195"/>
      <c r="AZZ7" s="195"/>
      <c r="BAA7" s="195"/>
      <c r="BAB7" s="195"/>
      <c r="BAC7" s="195"/>
      <c r="BAD7" s="195"/>
      <c r="BAE7" s="195"/>
      <c r="BAF7" s="195"/>
      <c r="BAG7" s="195"/>
      <c r="BAH7" s="195"/>
      <c r="BAI7" s="195"/>
      <c r="BAJ7" s="195"/>
      <c r="BAK7" s="195"/>
      <c r="BAL7" s="195"/>
      <c r="BAM7" s="195"/>
      <c r="BAN7" s="195"/>
      <c r="BAO7" s="195"/>
      <c r="BAP7" s="195"/>
      <c r="BAQ7" s="195"/>
      <c r="BAR7" s="195"/>
      <c r="BAS7" s="195"/>
      <c r="BAT7" s="195"/>
      <c r="BAU7" s="195"/>
      <c r="BAV7" s="195"/>
      <c r="BAW7" s="195"/>
      <c r="BAX7" s="195"/>
      <c r="BAY7" s="195"/>
      <c r="BAZ7" s="195"/>
      <c r="BBA7" s="195"/>
      <c r="BBB7" s="195"/>
      <c r="BBC7" s="195"/>
      <c r="BBD7" s="195"/>
      <c r="BBE7" s="195"/>
      <c r="BBF7" s="195"/>
      <c r="BBG7" s="195"/>
      <c r="BBH7" s="195"/>
      <c r="BBI7" s="195"/>
      <c r="BBJ7" s="195"/>
      <c r="BBK7" s="195"/>
      <c r="BBL7" s="195"/>
      <c r="BBM7" s="195"/>
      <c r="BBN7" s="195"/>
      <c r="BBO7" s="195"/>
      <c r="BBP7" s="195"/>
      <c r="BBQ7" s="195"/>
      <c r="BBR7" s="195"/>
      <c r="BBS7" s="195"/>
      <c r="BBT7" s="195"/>
      <c r="BBU7" s="195"/>
      <c r="BBV7" s="195"/>
      <c r="BBW7" s="195"/>
      <c r="BBX7" s="195"/>
      <c r="BBY7" s="195"/>
      <c r="BBZ7" s="195"/>
      <c r="BCA7" s="195"/>
      <c r="BCB7" s="195"/>
      <c r="BCC7" s="195"/>
      <c r="BCD7" s="195"/>
      <c r="BCE7" s="195"/>
      <c r="BCF7" s="195"/>
      <c r="BCG7" s="195"/>
      <c r="BCH7" s="195"/>
      <c r="BCI7" s="195"/>
      <c r="BCJ7" s="195"/>
      <c r="BCK7" s="195"/>
      <c r="BCL7" s="195"/>
      <c r="BCM7" s="195"/>
      <c r="BCN7" s="195"/>
      <c r="BCO7" s="195"/>
      <c r="BCP7" s="195"/>
      <c r="BCQ7" s="195"/>
      <c r="BCR7" s="195"/>
      <c r="BCS7" s="195"/>
      <c r="BCT7" s="195"/>
      <c r="BCU7" s="195"/>
      <c r="BCV7" s="195"/>
      <c r="BCW7" s="195"/>
      <c r="BCX7" s="195"/>
      <c r="BCY7" s="195"/>
      <c r="BCZ7" s="195"/>
      <c r="BDA7" s="195"/>
      <c r="BDB7" s="195"/>
      <c r="BDC7" s="195"/>
      <c r="BDD7" s="195"/>
      <c r="BDE7" s="195"/>
      <c r="BDF7" s="195"/>
      <c r="BDG7" s="195"/>
      <c r="BDH7" s="195"/>
      <c r="BDI7" s="195"/>
      <c r="BDJ7" s="195"/>
      <c r="BDK7" s="195"/>
      <c r="BDL7" s="195"/>
      <c r="BDM7" s="195"/>
      <c r="BDN7" s="195"/>
      <c r="BDO7" s="195"/>
      <c r="BDP7" s="195"/>
      <c r="BDQ7" s="195"/>
      <c r="BDR7" s="195"/>
      <c r="BDS7" s="195"/>
      <c r="BDT7" s="195"/>
      <c r="BDU7" s="195"/>
      <c r="BDV7" s="195"/>
      <c r="BDW7" s="195"/>
      <c r="BDX7" s="195"/>
      <c r="BDY7" s="195"/>
      <c r="BDZ7" s="195"/>
      <c r="BEA7" s="195"/>
      <c r="BEB7" s="195"/>
      <c r="BEC7" s="195"/>
      <c r="BED7" s="195"/>
      <c r="BEE7" s="195"/>
      <c r="BEF7" s="195"/>
      <c r="BEG7" s="195"/>
      <c r="BEH7" s="195"/>
      <c r="BEI7" s="195"/>
      <c r="BEJ7" s="195"/>
      <c r="BEK7" s="195"/>
      <c r="BEL7" s="195"/>
      <c r="BEM7" s="195"/>
      <c r="BEN7" s="195"/>
      <c r="BEO7" s="195"/>
      <c r="BEP7" s="195"/>
      <c r="BEQ7" s="195"/>
      <c r="BER7" s="195"/>
      <c r="BES7" s="195"/>
      <c r="BET7" s="195"/>
      <c r="BEU7" s="195"/>
      <c r="BEV7" s="195"/>
      <c r="BEW7" s="195"/>
      <c r="BEX7" s="195"/>
      <c r="BEY7" s="195"/>
      <c r="BEZ7" s="195"/>
      <c r="BFA7" s="195"/>
      <c r="BFB7" s="195"/>
      <c r="BFC7" s="195"/>
      <c r="BFD7" s="195"/>
      <c r="BFE7" s="195"/>
      <c r="BFF7" s="195"/>
      <c r="BFG7" s="195"/>
      <c r="BFH7" s="195"/>
      <c r="BFI7" s="195"/>
      <c r="BFJ7" s="195"/>
      <c r="BFK7" s="195"/>
      <c r="BFL7" s="195"/>
      <c r="BFM7" s="195"/>
      <c r="BFN7" s="195"/>
      <c r="BFO7" s="195"/>
      <c r="BFP7" s="195"/>
      <c r="BFQ7" s="195"/>
      <c r="BFR7" s="195"/>
      <c r="BFS7" s="195"/>
      <c r="BFT7" s="195"/>
      <c r="BFU7" s="195"/>
      <c r="BFV7" s="195"/>
      <c r="BFW7" s="195"/>
      <c r="BFX7" s="195"/>
      <c r="BFY7" s="195"/>
      <c r="BFZ7" s="195"/>
      <c r="BGA7" s="195"/>
      <c r="BGB7" s="195"/>
      <c r="BGC7" s="195"/>
      <c r="BGD7" s="195"/>
      <c r="BGE7" s="195"/>
      <c r="BGF7" s="195"/>
      <c r="BGG7" s="195"/>
      <c r="BGH7" s="195"/>
      <c r="BGI7" s="195"/>
      <c r="BGJ7" s="195"/>
      <c r="BGK7" s="195"/>
      <c r="BGL7" s="195"/>
      <c r="BGM7" s="195"/>
      <c r="BGN7" s="195"/>
      <c r="BGO7" s="195"/>
      <c r="BGP7" s="195"/>
      <c r="BGQ7" s="195"/>
      <c r="BGR7" s="195"/>
      <c r="BGS7" s="195"/>
      <c r="BGT7" s="195"/>
      <c r="BGU7" s="195"/>
      <c r="BGV7" s="195"/>
      <c r="BGW7" s="195"/>
      <c r="BGX7" s="195"/>
      <c r="BGY7" s="195"/>
      <c r="BGZ7" s="195"/>
      <c r="BHA7" s="195"/>
      <c r="BHB7" s="195"/>
      <c r="BHC7" s="195"/>
      <c r="BHD7" s="195"/>
      <c r="BHE7" s="195"/>
      <c r="BHF7" s="195"/>
      <c r="BHG7" s="195"/>
      <c r="BHH7" s="195"/>
      <c r="BHI7" s="195"/>
      <c r="BHJ7" s="195"/>
      <c r="BHK7" s="195"/>
      <c r="BHL7" s="195"/>
      <c r="BHM7" s="195"/>
      <c r="BHN7" s="195"/>
      <c r="BHO7" s="195"/>
      <c r="BHP7" s="195"/>
      <c r="BHQ7" s="195"/>
      <c r="BHR7" s="195"/>
      <c r="BHS7" s="195"/>
      <c r="BHT7" s="195"/>
      <c r="BHU7" s="195"/>
      <c r="BHV7" s="195"/>
      <c r="BHW7" s="195"/>
      <c r="BHX7" s="195"/>
      <c r="BHY7" s="195"/>
      <c r="BHZ7" s="195"/>
      <c r="BIA7" s="195"/>
      <c r="BIB7" s="195"/>
      <c r="BIC7" s="195"/>
      <c r="BID7" s="195"/>
      <c r="BIE7" s="195"/>
      <c r="BIF7" s="195"/>
      <c r="BIG7" s="195"/>
      <c r="BIH7" s="195"/>
      <c r="BII7" s="195"/>
      <c r="BIJ7" s="195"/>
      <c r="BIK7" s="195"/>
      <c r="BIL7" s="195"/>
      <c r="BIM7" s="195"/>
      <c r="BIN7" s="195"/>
      <c r="BIO7" s="195"/>
      <c r="BIP7" s="195"/>
      <c r="BIQ7" s="195"/>
      <c r="BIR7" s="195"/>
      <c r="BIS7" s="195"/>
      <c r="BIT7" s="195"/>
      <c r="BIU7" s="195"/>
      <c r="BIV7" s="195"/>
      <c r="BIW7" s="195"/>
      <c r="BIX7" s="195"/>
      <c r="BIY7" s="195"/>
      <c r="BIZ7" s="195"/>
      <c r="BJA7" s="195"/>
      <c r="BJB7" s="195"/>
      <c r="BJC7" s="195"/>
      <c r="BJD7" s="195"/>
      <c r="BJE7" s="195"/>
      <c r="BJF7" s="195"/>
      <c r="BJG7" s="195"/>
      <c r="BJH7" s="195"/>
      <c r="BJI7" s="195"/>
      <c r="BJJ7" s="195"/>
      <c r="BJK7" s="195"/>
      <c r="BJL7" s="195"/>
      <c r="BJM7" s="195"/>
      <c r="BJN7" s="195"/>
      <c r="BJO7" s="195"/>
      <c r="BJP7" s="195"/>
      <c r="BJQ7" s="195"/>
      <c r="BJR7" s="195"/>
      <c r="BJS7" s="195"/>
      <c r="BJT7" s="195"/>
      <c r="BJU7" s="195"/>
      <c r="BJV7" s="195"/>
      <c r="BJW7" s="195"/>
      <c r="BJX7" s="195"/>
      <c r="BJY7" s="195"/>
      <c r="BJZ7" s="195"/>
      <c r="BKA7" s="195"/>
      <c r="BKB7" s="195"/>
      <c r="BKC7" s="195"/>
      <c r="BKD7" s="195"/>
      <c r="BKE7" s="195"/>
      <c r="BKF7" s="195"/>
      <c r="BKG7" s="195"/>
      <c r="BKH7" s="195"/>
      <c r="BKI7" s="195"/>
      <c r="BKJ7" s="195"/>
      <c r="BKK7" s="195"/>
      <c r="BKL7" s="195"/>
      <c r="BKM7" s="195"/>
      <c r="BKN7" s="195"/>
      <c r="BKO7" s="195"/>
      <c r="BKP7" s="195"/>
      <c r="BKQ7" s="195"/>
      <c r="BKR7" s="195"/>
      <c r="BKS7" s="195"/>
      <c r="BKT7" s="195"/>
      <c r="BKU7" s="195"/>
      <c r="BKV7" s="195"/>
      <c r="BKW7" s="195"/>
      <c r="BKX7" s="195"/>
      <c r="BKY7" s="195"/>
      <c r="BKZ7" s="195"/>
      <c r="BLA7" s="195"/>
      <c r="BLB7" s="195"/>
      <c r="BLC7" s="195"/>
      <c r="BLD7" s="195"/>
      <c r="BLE7" s="195"/>
      <c r="BLF7" s="195"/>
      <c r="BLG7" s="195"/>
      <c r="BLH7" s="195"/>
      <c r="BLI7" s="195"/>
      <c r="BLJ7" s="195"/>
      <c r="BLK7" s="195"/>
      <c r="BLL7" s="195"/>
      <c r="BLM7" s="195"/>
      <c r="BLN7" s="195"/>
      <c r="BLO7" s="195"/>
      <c r="BLP7" s="195"/>
      <c r="BLQ7" s="195"/>
      <c r="BLR7" s="195"/>
      <c r="BLS7" s="195"/>
      <c r="BLT7" s="195"/>
      <c r="BLU7" s="195"/>
      <c r="BLV7" s="195"/>
      <c r="BLW7" s="195"/>
      <c r="BLX7" s="195"/>
      <c r="BLY7" s="195"/>
      <c r="BLZ7" s="195"/>
      <c r="BMA7" s="195"/>
      <c r="BMB7" s="195"/>
      <c r="BMC7" s="195"/>
      <c r="BMD7" s="195"/>
      <c r="BME7" s="195"/>
      <c r="BMF7" s="195"/>
      <c r="BMG7" s="195"/>
      <c r="BMH7" s="195"/>
      <c r="BMI7" s="195"/>
      <c r="BMJ7" s="195"/>
      <c r="BMK7" s="195"/>
      <c r="BML7" s="195"/>
      <c r="BMM7" s="195"/>
      <c r="BMN7" s="195"/>
      <c r="BMO7" s="195"/>
      <c r="BMP7" s="195"/>
      <c r="BMQ7" s="195"/>
      <c r="BMR7" s="195"/>
      <c r="BMS7" s="195"/>
      <c r="BMT7" s="195"/>
      <c r="BMU7" s="195"/>
      <c r="BMV7" s="195"/>
      <c r="BMW7" s="195"/>
      <c r="BMX7" s="195"/>
      <c r="BMY7" s="195"/>
      <c r="BMZ7" s="195"/>
      <c r="BNA7" s="195"/>
      <c r="BNB7" s="195"/>
      <c r="BNC7" s="195"/>
      <c r="BND7" s="195"/>
      <c r="BNE7" s="195"/>
      <c r="BNF7" s="195"/>
      <c r="BNG7" s="195"/>
      <c r="BNH7" s="195"/>
      <c r="BNI7" s="195"/>
      <c r="BNJ7" s="195"/>
      <c r="BNK7" s="195"/>
      <c r="BNL7" s="195"/>
      <c r="BNM7" s="195"/>
      <c r="BNN7" s="195"/>
      <c r="BNO7" s="195"/>
      <c r="BNP7" s="195"/>
      <c r="BNQ7" s="195"/>
      <c r="BNR7" s="195"/>
      <c r="BNS7" s="195"/>
      <c r="BNT7" s="195"/>
      <c r="BNU7" s="195"/>
      <c r="BNV7" s="195"/>
      <c r="BNW7" s="195"/>
      <c r="BNX7" s="195"/>
      <c r="BNY7" s="195"/>
      <c r="BNZ7" s="195"/>
      <c r="BOA7" s="195"/>
      <c r="BOB7" s="195"/>
      <c r="BOC7" s="195"/>
      <c r="BOD7" s="195"/>
      <c r="BOE7" s="195"/>
      <c r="BOF7" s="195"/>
      <c r="BOG7" s="195"/>
      <c r="BOH7" s="195"/>
      <c r="BOI7" s="195"/>
      <c r="BOJ7" s="195"/>
      <c r="BOK7" s="195"/>
      <c r="BOL7" s="195"/>
      <c r="BOM7" s="195"/>
      <c r="BON7" s="195"/>
      <c r="BOO7" s="195"/>
      <c r="BOP7" s="195"/>
      <c r="BOQ7" s="195"/>
      <c r="BOR7" s="195"/>
      <c r="BOS7" s="195"/>
      <c r="BOT7" s="195"/>
      <c r="BOU7" s="195"/>
      <c r="BOV7" s="195"/>
      <c r="BOW7" s="195"/>
      <c r="BOX7" s="195"/>
      <c r="BOY7" s="195"/>
      <c r="BOZ7" s="195"/>
      <c r="BPA7" s="195"/>
      <c r="BPB7" s="195"/>
      <c r="BPC7" s="195"/>
      <c r="BPD7" s="195"/>
      <c r="BPE7" s="195"/>
      <c r="BPF7" s="195"/>
      <c r="BPG7" s="195"/>
      <c r="BPH7" s="195"/>
      <c r="BPI7" s="195"/>
      <c r="BPJ7" s="195"/>
      <c r="BPK7" s="195"/>
      <c r="BPL7" s="195"/>
      <c r="BPM7" s="195"/>
      <c r="BPN7" s="195"/>
      <c r="BPO7" s="195"/>
      <c r="BPP7" s="195"/>
      <c r="BPQ7" s="195"/>
      <c r="BPR7" s="195"/>
      <c r="BPS7" s="195"/>
      <c r="BPT7" s="195"/>
      <c r="BPU7" s="195"/>
      <c r="BPV7" s="195"/>
      <c r="BPW7" s="195"/>
      <c r="BPX7" s="195"/>
      <c r="BPY7" s="195"/>
      <c r="BPZ7" s="195"/>
      <c r="BQA7" s="195"/>
      <c r="BQB7" s="195"/>
      <c r="BQC7" s="195"/>
      <c r="BQD7" s="195"/>
      <c r="BQE7" s="195"/>
      <c r="BQF7" s="195"/>
      <c r="BQG7" s="195"/>
      <c r="BQH7" s="195"/>
      <c r="BQI7" s="195"/>
      <c r="BQJ7" s="195"/>
      <c r="BQK7" s="195"/>
      <c r="BQL7" s="195"/>
      <c r="BQM7" s="195"/>
      <c r="BQN7" s="195"/>
      <c r="BQO7" s="195"/>
      <c r="BQP7" s="195"/>
      <c r="BQQ7" s="195"/>
      <c r="BQR7" s="195"/>
      <c r="BQS7" s="195"/>
      <c r="BQT7" s="195"/>
      <c r="BQU7" s="195"/>
      <c r="BQV7" s="195"/>
      <c r="BQW7" s="195"/>
      <c r="BQX7" s="195"/>
      <c r="BQY7" s="195"/>
      <c r="BQZ7" s="195"/>
      <c r="BRA7" s="195"/>
      <c r="BRB7" s="195"/>
      <c r="BRC7" s="195"/>
      <c r="BRD7" s="195"/>
      <c r="BRE7" s="195"/>
      <c r="BRF7" s="195"/>
      <c r="BRG7" s="195"/>
      <c r="BRH7" s="195"/>
      <c r="BRI7" s="195"/>
      <c r="BRJ7" s="195"/>
      <c r="BRK7" s="195"/>
      <c r="BRL7" s="195"/>
      <c r="BRM7" s="195"/>
      <c r="BRN7" s="195"/>
      <c r="BRO7" s="195"/>
      <c r="BRP7" s="195"/>
      <c r="BRQ7" s="195"/>
      <c r="BRR7" s="195"/>
      <c r="BRS7" s="195"/>
      <c r="BRT7" s="195"/>
      <c r="BRU7" s="195"/>
      <c r="BRV7" s="195"/>
      <c r="BRW7" s="195"/>
      <c r="BRX7" s="195"/>
      <c r="BRY7" s="195"/>
      <c r="BRZ7" s="195"/>
      <c r="BSA7" s="195"/>
      <c r="BSB7" s="195"/>
      <c r="BSC7" s="195"/>
      <c r="BSD7" s="195"/>
      <c r="BSE7" s="195"/>
      <c r="BSF7" s="195"/>
      <c r="BSG7" s="195"/>
      <c r="BSH7" s="195"/>
      <c r="BSI7" s="195"/>
      <c r="BSJ7" s="195"/>
      <c r="BSK7" s="195"/>
      <c r="BSL7" s="195"/>
      <c r="BSM7" s="195"/>
      <c r="BSN7" s="195"/>
      <c r="BSO7" s="195"/>
      <c r="BSP7" s="195"/>
      <c r="BSQ7" s="195"/>
      <c r="BSR7" s="195"/>
      <c r="BSS7" s="195"/>
      <c r="BST7" s="195"/>
      <c r="BSU7" s="195"/>
      <c r="BSV7" s="195"/>
      <c r="BSW7" s="195"/>
      <c r="BSX7" s="195"/>
      <c r="BSY7" s="195"/>
      <c r="BSZ7" s="195"/>
      <c r="BTA7" s="195"/>
      <c r="BTB7" s="195"/>
      <c r="BTC7" s="195"/>
      <c r="BTD7" s="195"/>
      <c r="BTE7" s="195"/>
      <c r="BTF7" s="195"/>
      <c r="BTG7" s="195"/>
      <c r="BTH7" s="195"/>
      <c r="BTI7" s="195"/>
      <c r="BTJ7" s="195"/>
      <c r="BTK7" s="195"/>
      <c r="BTL7" s="195"/>
      <c r="BTM7" s="195"/>
      <c r="BTN7" s="195"/>
      <c r="BTO7" s="195"/>
      <c r="BTP7" s="195"/>
      <c r="BTQ7" s="195"/>
      <c r="BTR7" s="195"/>
      <c r="BTS7" s="195"/>
      <c r="BTT7" s="195"/>
      <c r="BTU7" s="195"/>
      <c r="BTV7" s="195"/>
      <c r="BTW7" s="195"/>
      <c r="BTX7" s="195"/>
      <c r="BTY7" s="195"/>
      <c r="BTZ7" s="195"/>
      <c r="BUA7" s="195"/>
      <c r="BUB7" s="195"/>
      <c r="BUC7" s="195"/>
      <c r="BUD7" s="195"/>
      <c r="BUE7" s="195"/>
      <c r="BUF7" s="195"/>
      <c r="BUG7" s="195"/>
      <c r="BUH7" s="195"/>
      <c r="BUI7" s="195"/>
      <c r="BUJ7" s="195"/>
      <c r="BUK7" s="195"/>
      <c r="BUL7" s="195"/>
      <c r="BUM7" s="195"/>
      <c r="BUN7" s="195"/>
      <c r="BUO7" s="195"/>
      <c r="BUP7" s="195"/>
      <c r="BUQ7" s="195"/>
      <c r="BUR7" s="195"/>
      <c r="BUS7" s="195"/>
      <c r="BUT7" s="195"/>
      <c r="BUU7" s="195"/>
      <c r="BUV7" s="195"/>
      <c r="BUW7" s="195"/>
      <c r="BUX7" s="195"/>
      <c r="BUY7" s="195"/>
      <c r="BUZ7" s="195"/>
      <c r="BVA7" s="195"/>
      <c r="BVB7" s="195"/>
      <c r="BVC7" s="195"/>
      <c r="BVD7" s="195"/>
      <c r="BVE7" s="195"/>
      <c r="BVF7" s="195"/>
      <c r="BVG7" s="195"/>
      <c r="BVH7" s="195"/>
      <c r="BVI7" s="195"/>
      <c r="BVJ7" s="195"/>
      <c r="BVK7" s="195"/>
      <c r="BVL7" s="195"/>
      <c r="BVM7" s="195"/>
      <c r="BVN7" s="195"/>
      <c r="BVO7" s="195"/>
      <c r="BVP7" s="195"/>
      <c r="BVQ7" s="195"/>
      <c r="BVR7" s="195"/>
      <c r="BVS7" s="195"/>
      <c r="BVT7" s="195"/>
      <c r="BVU7" s="195"/>
      <c r="BVV7" s="195"/>
      <c r="BVW7" s="195"/>
      <c r="BVX7" s="195"/>
      <c r="BVY7" s="195"/>
      <c r="BVZ7" s="195"/>
      <c r="BWA7" s="195"/>
      <c r="BWB7" s="195"/>
      <c r="BWC7" s="195"/>
      <c r="BWD7" s="195"/>
      <c r="BWE7" s="195"/>
      <c r="BWF7" s="195"/>
      <c r="BWG7" s="195"/>
      <c r="BWH7" s="195"/>
      <c r="BWI7" s="195"/>
      <c r="BWJ7" s="195"/>
      <c r="BWK7" s="195"/>
      <c r="BWL7" s="195"/>
      <c r="BWM7" s="195"/>
      <c r="BWN7" s="195"/>
      <c r="BWO7" s="195"/>
      <c r="BWP7" s="195"/>
      <c r="BWQ7" s="195"/>
      <c r="BWR7" s="195"/>
      <c r="BWS7" s="195"/>
      <c r="BWT7" s="195"/>
      <c r="BWU7" s="195"/>
      <c r="BWV7" s="195"/>
      <c r="BWW7" s="195"/>
      <c r="BWX7" s="195"/>
      <c r="BWY7" s="195"/>
      <c r="BWZ7" s="195"/>
      <c r="BXA7" s="195"/>
      <c r="BXB7" s="195"/>
      <c r="BXC7" s="195"/>
      <c r="BXD7" s="195"/>
      <c r="BXE7" s="195"/>
      <c r="BXF7" s="195"/>
      <c r="BXG7" s="195"/>
      <c r="BXH7" s="195"/>
      <c r="BXI7" s="195"/>
      <c r="BXJ7" s="195"/>
      <c r="BXK7" s="195"/>
      <c r="BXL7" s="195"/>
      <c r="BXM7" s="195"/>
      <c r="BXN7" s="195"/>
      <c r="BXO7" s="195"/>
      <c r="BXP7" s="195"/>
      <c r="BXQ7" s="195"/>
      <c r="BXR7" s="195"/>
      <c r="BXS7" s="195"/>
      <c r="BXT7" s="195"/>
      <c r="BXU7" s="195"/>
      <c r="BXV7" s="195"/>
      <c r="BXW7" s="195"/>
      <c r="BXX7" s="195"/>
      <c r="BXY7" s="195"/>
      <c r="BXZ7" s="195"/>
      <c r="BYA7" s="195"/>
      <c r="BYB7" s="195"/>
      <c r="BYC7" s="195"/>
      <c r="BYD7" s="195"/>
      <c r="BYE7" s="195"/>
      <c r="BYF7" s="195"/>
      <c r="BYG7" s="195"/>
      <c r="BYH7" s="195"/>
      <c r="BYI7" s="195"/>
      <c r="BYJ7" s="195"/>
      <c r="BYK7" s="195"/>
      <c r="BYL7" s="195"/>
      <c r="BYM7" s="195"/>
      <c r="BYN7" s="195"/>
      <c r="BYO7" s="195"/>
      <c r="BYP7" s="195"/>
      <c r="BYQ7" s="195"/>
      <c r="BYR7" s="195"/>
      <c r="BYS7" s="195"/>
      <c r="BYT7" s="195"/>
      <c r="BYU7" s="195"/>
      <c r="BYV7" s="195"/>
      <c r="BYW7" s="195"/>
      <c r="BYX7" s="195"/>
      <c r="BYY7" s="195"/>
      <c r="BYZ7" s="195"/>
      <c r="BZA7" s="195"/>
      <c r="BZB7" s="195"/>
      <c r="BZC7" s="195"/>
      <c r="BZD7" s="195"/>
      <c r="BZE7" s="195"/>
      <c r="BZF7" s="195"/>
      <c r="BZG7" s="195"/>
      <c r="BZH7" s="195"/>
      <c r="BZI7" s="195"/>
      <c r="BZJ7" s="195"/>
      <c r="BZK7" s="195"/>
      <c r="BZL7" s="195"/>
      <c r="BZM7" s="195"/>
      <c r="BZN7" s="195"/>
      <c r="BZO7" s="195"/>
      <c r="BZP7" s="195"/>
      <c r="BZQ7" s="195"/>
      <c r="BZR7" s="195"/>
      <c r="BZS7" s="195"/>
      <c r="BZT7" s="195"/>
      <c r="BZU7" s="195"/>
      <c r="BZV7" s="195"/>
      <c r="BZW7" s="195"/>
      <c r="BZX7" s="195"/>
      <c r="BZY7" s="195"/>
      <c r="BZZ7" s="195"/>
      <c r="CAA7" s="195"/>
      <c r="CAB7" s="195"/>
      <c r="CAC7" s="195"/>
      <c r="CAD7" s="195"/>
      <c r="CAE7" s="195"/>
      <c r="CAF7" s="195"/>
      <c r="CAG7" s="195"/>
      <c r="CAH7" s="195"/>
      <c r="CAI7" s="195"/>
      <c r="CAJ7" s="195"/>
      <c r="CAK7" s="195"/>
      <c r="CAL7" s="195"/>
      <c r="CAM7" s="195"/>
      <c r="CAN7" s="195"/>
      <c r="CAO7" s="195"/>
      <c r="CAP7" s="195"/>
      <c r="CAQ7" s="195"/>
      <c r="CAR7" s="195"/>
      <c r="CAS7" s="195"/>
      <c r="CAT7" s="195"/>
      <c r="CAU7" s="195"/>
      <c r="CAV7" s="195"/>
      <c r="CAW7" s="195"/>
      <c r="CAX7" s="195"/>
      <c r="CAY7" s="195"/>
      <c r="CAZ7" s="195"/>
      <c r="CBA7" s="195"/>
      <c r="CBB7" s="195"/>
      <c r="CBC7" s="195"/>
      <c r="CBD7" s="195"/>
      <c r="CBE7" s="195"/>
      <c r="CBF7" s="195"/>
      <c r="CBG7" s="195"/>
      <c r="CBH7" s="195"/>
      <c r="CBI7" s="195"/>
      <c r="CBJ7" s="195"/>
      <c r="CBK7" s="195"/>
      <c r="CBL7" s="195"/>
      <c r="CBM7" s="195"/>
      <c r="CBN7" s="195"/>
      <c r="CBO7" s="195"/>
      <c r="CBP7" s="195"/>
      <c r="CBQ7" s="195"/>
      <c r="CBR7" s="195"/>
      <c r="CBS7" s="195"/>
      <c r="CBT7" s="195"/>
      <c r="CBU7" s="195"/>
      <c r="CBV7" s="195"/>
      <c r="CBW7" s="195"/>
      <c r="CBX7" s="195"/>
      <c r="CBY7" s="195"/>
      <c r="CBZ7" s="195"/>
      <c r="CCA7" s="195"/>
      <c r="CCB7" s="195"/>
      <c r="CCC7" s="195"/>
      <c r="CCD7" s="195"/>
      <c r="CCE7" s="195"/>
      <c r="CCF7" s="195"/>
      <c r="CCG7" s="195"/>
      <c r="CCH7" s="195"/>
      <c r="CCI7" s="195"/>
      <c r="CCJ7" s="195"/>
      <c r="CCK7" s="195"/>
      <c r="CCL7" s="195"/>
      <c r="CCM7" s="195"/>
      <c r="CCN7" s="195"/>
      <c r="CCO7" s="195"/>
      <c r="CCP7" s="195"/>
      <c r="CCQ7" s="195"/>
      <c r="CCR7" s="195"/>
      <c r="CCS7" s="195"/>
      <c r="CCT7" s="195"/>
      <c r="CCU7" s="195"/>
      <c r="CCV7" s="195"/>
      <c r="CCW7" s="195"/>
      <c r="CCX7" s="195"/>
      <c r="CCY7" s="195"/>
      <c r="CCZ7" s="195"/>
      <c r="CDA7" s="195"/>
      <c r="CDB7" s="195"/>
      <c r="CDC7" s="195"/>
      <c r="CDD7" s="195"/>
      <c r="CDE7" s="195"/>
      <c r="CDF7" s="195"/>
      <c r="CDG7" s="195"/>
      <c r="CDH7" s="195"/>
      <c r="CDI7" s="195"/>
      <c r="CDJ7" s="195"/>
      <c r="CDK7" s="195"/>
      <c r="CDL7" s="195"/>
      <c r="CDM7" s="195"/>
      <c r="CDN7" s="195"/>
      <c r="CDO7" s="195"/>
      <c r="CDP7" s="195"/>
      <c r="CDQ7" s="195"/>
      <c r="CDR7" s="195"/>
      <c r="CDS7" s="195"/>
      <c r="CDT7" s="195"/>
      <c r="CDU7" s="195"/>
      <c r="CDV7" s="195"/>
      <c r="CDW7" s="195"/>
      <c r="CDX7" s="195"/>
      <c r="CDY7" s="195"/>
      <c r="CDZ7" s="195"/>
      <c r="CEA7" s="195"/>
      <c r="CEB7" s="195"/>
      <c r="CEC7" s="195"/>
      <c r="CED7" s="195"/>
      <c r="CEE7" s="195"/>
      <c r="CEF7" s="195"/>
      <c r="CEG7" s="195"/>
      <c r="CEH7" s="195"/>
      <c r="CEI7" s="195"/>
      <c r="CEJ7" s="195"/>
      <c r="CEK7" s="195"/>
      <c r="CEL7" s="195"/>
      <c r="CEM7" s="195"/>
      <c r="CEN7" s="195"/>
      <c r="CEO7" s="195"/>
      <c r="CEP7" s="195"/>
      <c r="CEQ7" s="195"/>
      <c r="CER7" s="195"/>
      <c r="CES7" s="195"/>
      <c r="CET7" s="195"/>
      <c r="CEU7" s="195"/>
      <c r="CEV7" s="195"/>
      <c r="CEW7" s="195"/>
      <c r="CEX7" s="195"/>
      <c r="CEY7" s="195"/>
      <c r="CEZ7" s="195"/>
      <c r="CFA7" s="195"/>
      <c r="CFB7" s="195"/>
      <c r="CFC7" s="195"/>
      <c r="CFD7" s="195"/>
      <c r="CFE7" s="195"/>
      <c r="CFF7" s="195"/>
      <c r="CFG7" s="195"/>
      <c r="CFH7" s="195"/>
      <c r="CFI7" s="195"/>
      <c r="CFJ7" s="195"/>
      <c r="CFK7" s="195"/>
      <c r="CFL7" s="195"/>
      <c r="CFM7" s="195"/>
      <c r="CFN7" s="195"/>
      <c r="CFO7" s="195"/>
      <c r="CFP7" s="195"/>
      <c r="CFQ7" s="195"/>
      <c r="CFR7" s="195"/>
      <c r="CFS7" s="195"/>
      <c r="CFT7" s="195"/>
      <c r="CFU7" s="195"/>
      <c r="CFV7" s="195"/>
      <c r="CFW7" s="195"/>
      <c r="CFX7" s="195"/>
      <c r="CFY7" s="195"/>
      <c r="CFZ7" s="195"/>
      <c r="CGA7" s="195"/>
      <c r="CGB7" s="195"/>
      <c r="CGC7" s="195"/>
      <c r="CGD7" s="195"/>
      <c r="CGE7" s="195"/>
      <c r="CGF7" s="195"/>
      <c r="CGG7" s="195"/>
      <c r="CGH7" s="195"/>
      <c r="CGI7" s="195"/>
      <c r="CGJ7" s="195"/>
      <c r="CGK7" s="195"/>
      <c r="CGL7" s="195"/>
      <c r="CGM7" s="195"/>
      <c r="CGN7" s="195"/>
      <c r="CGO7" s="195"/>
      <c r="CGP7" s="195"/>
      <c r="CGQ7" s="195"/>
      <c r="CGR7" s="195"/>
      <c r="CGS7" s="195"/>
      <c r="CGT7" s="195"/>
      <c r="CGU7" s="195"/>
      <c r="CGV7" s="195"/>
      <c r="CGW7" s="195"/>
      <c r="CGX7" s="195"/>
      <c r="CGY7" s="195"/>
      <c r="CGZ7" s="195"/>
      <c r="CHA7" s="195"/>
      <c r="CHB7" s="195"/>
      <c r="CHC7" s="195"/>
      <c r="CHD7" s="195"/>
      <c r="CHE7" s="195"/>
      <c r="CHF7" s="195"/>
      <c r="CHG7" s="195"/>
      <c r="CHH7" s="195"/>
      <c r="CHI7" s="195"/>
      <c r="CHJ7" s="195"/>
      <c r="CHK7" s="195"/>
      <c r="CHL7" s="195"/>
      <c r="CHM7" s="195"/>
      <c r="CHN7" s="195"/>
      <c r="CHO7" s="195"/>
      <c r="CHP7" s="195"/>
      <c r="CHQ7" s="195"/>
      <c r="CHR7" s="195"/>
      <c r="CHS7" s="195"/>
      <c r="CHT7" s="195"/>
      <c r="CHU7" s="195"/>
      <c r="CHV7" s="195"/>
      <c r="CHW7" s="195"/>
      <c r="CHX7" s="195"/>
      <c r="CHY7" s="195"/>
      <c r="CHZ7" s="195"/>
      <c r="CIA7" s="195"/>
      <c r="CIB7" s="195"/>
      <c r="CIC7" s="195"/>
      <c r="CID7" s="195"/>
      <c r="CIE7" s="195"/>
      <c r="CIF7" s="195"/>
      <c r="CIG7" s="195"/>
      <c r="CIH7" s="195"/>
      <c r="CII7" s="195"/>
      <c r="CIJ7" s="195"/>
      <c r="CIK7" s="195"/>
      <c r="CIL7" s="195"/>
      <c r="CIM7" s="195"/>
      <c r="CIN7" s="195"/>
      <c r="CIO7" s="195"/>
      <c r="CIP7" s="195"/>
      <c r="CIQ7" s="195"/>
      <c r="CIR7" s="195"/>
      <c r="CIS7" s="195"/>
      <c r="CIT7" s="195"/>
      <c r="CIU7" s="195"/>
      <c r="CIV7" s="195"/>
      <c r="CIW7" s="195"/>
      <c r="CIX7" s="195"/>
      <c r="CIY7" s="195"/>
      <c r="CIZ7" s="195"/>
      <c r="CJA7" s="195"/>
      <c r="CJB7" s="195"/>
      <c r="CJC7" s="195"/>
      <c r="CJD7" s="195"/>
      <c r="CJE7" s="195"/>
      <c r="CJF7" s="195"/>
      <c r="CJG7" s="195"/>
      <c r="CJH7" s="195"/>
      <c r="CJI7" s="195"/>
      <c r="CJJ7" s="195"/>
      <c r="CJK7" s="195"/>
      <c r="CJL7" s="195"/>
      <c r="CJM7" s="195"/>
      <c r="CJN7" s="195"/>
      <c r="CJO7" s="195"/>
      <c r="CJP7" s="195"/>
      <c r="CJQ7" s="195"/>
      <c r="CJR7" s="195"/>
      <c r="CJS7" s="195"/>
      <c r="CJT7" s="195"/>
      <c r="CJU7" s="195"/>
      <c r="CJV7" s="195"/>
      <c r="CJW7" s="195"/>
      <c r="CJX7" s="195"/>
      <c r="CJY7" s="195"/>
      <c r="CJZ7" s="195"/>
      <c r="CKA7" s="195"/>
      <c r="CKB7" s="195"/>
      <c r="CKC7" s="195"/>
      <c r="CKD7" s="195"/>
      <c r="CKE7" s="195"/>
      <c r="CKF7" s="195"/>
      <c r="CKG7" s="195"/>
      <c r="CKH7" s="195"/>
      <c r="CKI7" s="195"/>
      <c r="CKJ7" s="195"/>
      <c r="CKK7" s="195"/>
      <c r="CKL7" s="195"/>
      <c r="CKM7" s="195"/>
      <c r="CKN7" s="195"/>
      <c r="CKO7" s="195"/>
      <c r="CKP7" s="195"/>
      <c r="CKQ7" s="195"/>
      <c r="CKR7" s="195"/>
      <c r="CKS7" s="195"/>
      <c r="CKT7" s="195"/>
      <c r="CKU7" s="195"/>
      <c r="CKV7" s="195"/>
      <c r="CKW7" s="195"/>
      <c r="CKX7" s="195"/>
      <c r="CKY7" s="195"/>
      <c r="CKZ7" s="195"/>
      <c r="CLA7" s="195"/>
      <c r="CLB7" s="195"/>
      <c r="CLC7" s="195"/>
      <c r="CLD7" s="195"/>
      <c r="CLE7" s="195"/>
      <c r="CLF7" s="195"/>
      <c r="CLG7" s="195"/>
      <c r="CLH7" s="195"/>
      <c r="CLI7" s="195"/>
      <c r="CLJ7" s="195"/>
      <c r="CLK7" s="195"/>
      <c r="CLL7" s="195"/>
      <c r="CLM7" s="195"/>
      <c r="CLN7" s="195"/>
      <c r="CLO7" s="195"/>
      <c r="CLP7" s="195"/>
      <c r="CLQ7" s="195"/>
      <c r="CLR7" s="195"/>
      <c r="CLS7" s="195"/>
      <c r="CLT7" s="195"/>
      <c r="CLU7" s="195"/>
      <c r="CLV7" s="195"/>
      <c r="CLW7" s="195"/>
      <c r="CLX7" s="195"/>
      <c r="CLY7" s="195"/>
      <c r="CLZ7" s="195"/>
      <c r="CMA7" s="195"/>
      <c r="CMB7" s="195"/>
      <c r="CMC7" s="195"/>
      <c r="CMD7" s="195"/>
      <c r="CME7" s="195"/>
      <c r="CMF7" s="195"/>
      <c r="CMG7" s="195"/>
      <c r="CMH7" s="195"/>
      <c r="CMI7" s="195"/>
      <c r="CMJ7" s="195"/>
      <c r="CMK7" s="195"/>
      <c r="CML7" s="195"/>
      <c r="CMM7" s="195"/>
      <c r="CMN7" s="195"/>
      <c r="CMO7" s="195"/>
      <c r="CMP7" s="195"/>
      <c r="CMQ7" s="195"/>
      <c r="CMR7" s="195"/>
      <c r="CMS7" s="195"/>
      <c r="CMT7" s="195"/>
      <c r="CMU7" s="195"/>
      <c r="CMV7" s="195"/>
      <c r="CMW7" s="195"/>
      <c r="CMX7" s="195"/>
      <c r="CMY7" s="195"/>
      <c r="CMZ7" s="195"/>
      <c r="CNA7" s="195"/>
      <c r="CNB7" s="195"/>
      <c r="CNC7" s="195"/>
      <c r="CND7" s="195"/>
      <c r="CNE7" s="195"/>
      <c r="CNF7" s="195"/>
      <c r="CNG7" s="195"/>
      <c r="CNH7" s="195"/>
      <c r="CNI7" s="195"/>
      <c r="CNJ7" s="195"/>
      <c r="CNK7" s="195"/>
      <c r="CNL7" s="195"/>
      <c r="CNM7" s="195"/>
      <c r="CNN7" s="195"/>
      <c r="CNO7" s="195"/>
      <c r="CNP7" s="195"/>
      <c r="CNQ7" s="195"/>
      <c r="CNR7" s="195"/>
      <c r="CNS7" s="195"/>
      <c r="CNT7" s="195"/>
      <c r="CNU7" s="195"/>
      <c r="CNV7" s="195"/>
      <c r="CNW7" s="195"/>
      <c r="CNX7" s="195"/>
      <c r="CNY7" s="195"/>
      <c r="CNZ7" s="195"/>
      <c r="COA7" s="195"/>
      <c r="COB7" s="195"/>
      <c r="COC7" s="195"/>
      <c r="COD7" s="195"/>
      <c r="COE7" s="195"/>
      <c r="COF7" s="195"/>
      <c r="COG7" s="195"/>
      <c r="COH7" s="195"/>
      <c r="COI7" s="195"/>
      <c r="COJ7" s="195"/>
      <c r="COK7" s="195"/>
      <c r="COL7" s="195"/>
      <c r="COM7" s="195"/>
      <c r="CON7" s="195"/>
      <c r="COO7" s="195"/>
      <c r="COP7" s="195"/>
      <c r="COQ7" s="195"/>
      <c r="COR7" s="195"/>
      <c r="COS7" s="195"/>
      <c r="COT7" s="195"/>
      <c r="COU7" s="195"/>
      <c r="COV7" s="195"/>
      <c r="COW7" s="195"/>
      <c r="COX7" s="195"/>
      <c r="COY7" s="195"/>
      <c r="COZ7" s="195"/>
      <c r="CPA7" s="195"/>
      <c r="CPB7" s="195"/>
      <c r="CPC7" s="195"/>
      <c r="CPD7" s="195"/>
      <c r="CPE7" s="195"/>
      <c r="CPF7" s="195"/>
      <c r="CPG7" s="195"/>
      <c r="CPH7" s="195"/>
      <c r="CPI7" s="195"/>
      <c r="CPJ7" s="195"/>
      <c r="CPK7" s="195"/>
      <c r="CPL7" s="195"/>
      <c r="CPM7" s="195"/>
      <c r="CPN7" s="195"/>
      <c r="CPO7" s="195"/>
      <c r="CPP7" s="195"/>
      <c r="CPQ7" s="195"/>
      <c r="CPR7" s="195"/>
      <c r="CPS7" s="195"/>
      <c r="CPT7" s="195"/>
      <c r="CPU7" s="195"/>
      <c r="CPV7" s="195"/>
      <c r="CPW7" s="195"/>
      <c r="CPX7" s="195"/>
      <c r="CPY7" s="195"/>
      <c r="CPZ7" s="195"/>
      <c r="CQA7" s="195"/>
      <c r="CQB7" s="195"/>
      <c r="CQC7" s="195"/>
      <c r="CQD7" s="195"/>
      <c r="CQE7" s="195"/>
      <c r="CQF7" s="195"/>
      <c r="CQG7" s="195"/>
      <c r="CQH7" s="195"/>
      <c r="CQI7" s="195"/>
      <c r="CQJ7" s="195"/>
      <c r="CQK7" s="195"/>
      <c r="CQL7" s="195"/>
      <c r="CQM7" s="195"/>
      <c r="CQN7" s="195"/>
      <c r="CQO7" s="195"/>
      <c r="CQP7" s="195"/>
      <c r="CQQ7" s="195"/>
      <c r="CQR7" s="195"/>
      <c r="CQS7" s="195"/>
      <c r="CQT7" s="195"/>
      <c r="CQU7" s="195"/>
      <c r="CQV7" s="195"/>
      <c r="CQW7" s="195"/>
      <c r="CQX7" s="195"/>
      <c r="CQY7" s="195"/>
      <c r="CQZ7" s="195"/>
      <c r="CRA7" s="195"/>
      <c r="CRB7" s="195"/>
      <c r="CRC7" s="195"/>
      <c r="CRD7" s="195"/>
      <c r="CRE7" s="195"/>
      <c r="CRF7" s="195"/>
      <c r="CRG7" s="195"/>
      <c r="CRH7" s="195"/>
      <c r="CRI7" s="195"/>
      <c r="CRJ7" s="195"/>
      <c r="CRK7" s="195"/>
      <c r="CRL7" s="195"/>
      <c r="CRM7" s="195"/>
      <c r="CRN7" s="195"/>
      <c r="CRO7" s="195"/>
      <c r="CRP7" s="195"/>
      <c r="CRQ7" s="195"/>
      <c r="CRR7" s="195"/>
      <c r="CRS7" s="195"/>
      <c r="CRT7" s="195"/>
      <c r="CRU7" s="195"/>
      <c r="CRV7" s="195"/>
      <c r="CRW7" s="195"/>
      <c r="CRX7" s="195"/>
      <c r="CRY7" s="195"/>
      <c r="CRZ7" s="195"/>
      <c r="CSA7" s="195"/>
      <c r="CSB7" s="195"/>
      <c r="CSC7" s="195"/>
      <c r="CSD7" s="195"/>
      <c r="CSE7" s="195"/>
      <c r="CSF7" s="195"/>
      <c r="CSG7" s="195"/>
      <c r="CSH7" s="195"/>
      <c r="CSI7" s="195"/>
      <c r="CSJ7" s="195"/>
      <c r="CSK7" s="195"/>
      <c r="CSL7" s="195"/>
      <c r="CSM7" s="195"/>
      <c r="CSN7" s="195"/>
      <c r="CSO7" s="195"/>
      <c r="CSP7" s="195"/>
      <c r="CSQ7" s="195"/>
      <c r="CSR7" s="195"/>
      <c r="CSS7" s="195"/>
      <c r="CST7" s="195"/>
      <c r="CSU7" s="195"/>
      <c r="CSV7" s="195"/>
      <c r="CSW7" s="195"/>
      <c r="CSX7" s="195"/>
      <c r="CSY7" s="195"/>
      <c r="CSZ7" s="195"/>
      <c r="CTA7" s="195"/>
      <c r="CTB7" s="195"/>
      <c r="CTC7" s="195"/>
      <c r="CTD7" s="195"/>
      <c r="CTE7" s="195"/>
      <c r="CTF7" s="195"/>
      <c r="CTG7" s="195"/>
      <c r="CTH7" s="195"/>
      <c r="CTI7" s="195"/>
      <c r="CTJ7" s="195"/>
      <c r="CTK7" s="195"/>
      <c r="CTL7" s="195"/>
      <c r="CTM7" s="195"/>
      <c r="CTN7" s="195"/>
      <c r="CTO7" s="195"/>
      <c r="CTP7" s="195"/>
      <c r="CTQ7" s="195"/>
      <c r="CTR7" s="195"/>
      <c r="CTS7" s="195"/>
      <c r="CTT7" s="195"/>
      <c r="CTU7" s="195"/>
      <c r="CTV7" s="195"/>
      <c r="CTW7" s="195"/>
      <c r="CTX7" s="195"/>
      <c r="CTY7" s="195"/>
      <c r="CTZ7" s="195"/>
      <c r="CUA7" s="195"/>
      <c r="CUB7" s="195"/>
      <c r="CUC7" s="195"/>
      <c r="CUD7" s="195"/>
      <c r="CUE7" s="195"/>
      <c r="CUF7" s="195"/>
      <c r="CUG7" s="195"/>
      <c r="CUH7" s="195"/>
      <c r="CUI7" s="195"/>
      <c r="CUJ7" s="195"/>
      <c r="CUK7" s="195"/>
      <c r="CUL7" s="195"/>
      <c r="CUM7" s="195"/>
      <c r="CUN7" s="195"/>
      <c r="CUO7" s="195"/>
      <c r="CUP7" s="195"/>
      <c r="CUQ7" s="195"/>
      <c r="CUR7" s="195"/>
      <c r="CUS7" s="195"/>
      <c r="CUT7" s="195"/>
      <c r="CUU7" s="195"/>
      <c r="CUV7" s="195"/>
      <c r="CUW7" s="195"/>
      <c r="CUX7" s="195"/>
      <c r="CUY7" s="195"/>
      <c r="CUZ7" s="195"/>
      <c r="CVA7" s="195"/>
      <c r="CVB7" s="195"/>
      <c r="CVC7" s="195"/>
      <c r="CVD7" s="195"/>
      <c r="CVE7" s="195"/>
      <c r="CVF7" s="195"/>
      <c r="CVG7" s="195"/>
      <c r="CVH7" s="195"/>
      <c r="CVI7" s="195"/>
      <c r="CVJ7" s="195"/>
      <c r="CVK7" s="195"/>
      <c r="CVL7" s="195"/>
      <c r="CVM7" s="195"/>
      <c r="CVN7" s="195"/>
      <c r="CVO7" s="195"/>
      <c r="CVP7" s="195"/>
      <c r="CVQ7" s="195"/>
      <c r="CVR7" s="195"/>
      <c r="CVS7" s="195"/>
      <c r="CVT7" s="195"/>
      <c r="CVU7" s="195"/>
      <c r="CVV7" s="195"/>
      <c r="CVW7" s="195"/>
      <c r="CVX7" s="195"/>
      <c r="CVY7" s="195"/>
      <c r="CVZ7" s="195"/>
      <c r="CWA7" s="195"/>
      <c r="CWB7" s="195"/>
      <c r="CWC7" s="195"/>
      <c r="CWD7" s="195"/>
      <c r="CWE7" s="195"/>
      <c r="CWF7" s="195"/>
      <c r="CWG7" s="195"/>
      <c r="CWH7" s="195"/>
      <c r="CWI7" s="195"/>
      <c r="CWJ7" s="195"/>
      <c r="CWK7" s="195"/>
      <c r="CWL7" s="195"/>
      <c r="CWM7" s="195"/>
      <c r="CWN7" s="195"/>
      <c r="CWO7" s="195"/>
      <c r="CWP7" s="195"/>
      <c r="CWQ7" s="195"/>
      <c r="CWR7" s="195"/>
      <c r="CWS7" s="195"/>
      <c r="CWT7" s="195"/>
      <c r="CWU7" s="195"/>
      <c r="CWV7" s="195"/>
      <c r="CWW7" s="195"/>
      <c r="CWX7" s="195"/>
      <c r="CWY7" s="195"/>
      <c r="CWZ7" s="195"/>
      <c r="CXA7" s="195"/>
      <c r="CXB7" s="195"/>
      <c r="CXC7" s="195"/>
      <c r="CXD7" s="195"/>
      <c r="CXE7" s="195"/>
      <c r="CXF7" s="195"/>
      <c r="CXG7" s="195"/>
      <c r="CXH7" s="195"/>
      <c r="CXI7" s="195"/>
      <c r="CXJ7" s="195"/>
      <c r="CXK7" s="195"/>
      <c r="CXL7" s="195"/>
      <c r="CXM7" s="195"/>
      <c r="CXN7" s="195"/>
      <c r="CXO7" s="195"/>
      <c r="CXP7" s="195"/>
      <c r="CXQ7" s="195"/>
      <c r="CXR7" s="195"/>
      <c r="CXS7" s="195"/>
      <c r="CXT7" s="195"/>
      <c r="CXU7" s="195"/>
      <c r="CXV7" s="195"/>
      <c r="CXW7" s="195"/>
      <c r="CXX7" s="195"/>
      <c r="CXY7" s="195"/>
      <c r="CXZ7" s="195"/>
      <c r="CYA7" s="195"/>
      <c r="CYB7" s="195"/>
      <c r="CYC7" s="195"/>
      <c r="CYD7" s="195"/>
      <c r="CYE7" s="195"/>
      <c r="CYF7" s="195"/>
      <c r="CYG7" s="195"/>
      <c r="CYH7" s="195"/>
      <c r="CYI7" s="195"/>
      <c r="CYJ7" s="195"/>
      <c r="CYK7" s="195"/>
      <c r="CYL7" s="195"/>
      <c r="CYM7" s="195"/>
      <c r="CYN7" s="195"/>
      <c r="CYO7" s="195"/>
      <c r="CYP7" s="195"/>
      <c r="CYQ7" s="195"/>
      <c r="CYR7" s="195"/>
      <c r="CYS7" s="195"/>
      <c r="CYT7" s="195"/>
      <c r="CYU7" s="195"/>
      <c r="CYV7" s="195"/>
      <c r="CYW7" s="195"/>
      <c r="CYX7" s="195"/>
      <c r="CYY7" s="195"/>
      <c r="CYZ7" s="195"/>
      <c r="CZA7" s="195"/>
      <c r="CZB7" s="195"/>
      <c r="CZC7" s="195"/>
      <c r="CZD7" s="195"/>
      <c r="CZE7" s="195"/>
      <c r="CZF7" s="195"/>
      <c r="CZG7" s="195"/>
      <c r="CZH7" s="195"/>
      <c r="CZI7" s="195"/>
      <c r="CZJ7" s="195"/>
      <c r="CZK7" s="195"/>
      <c r="CZL7" s="195"/>
      <c r="CZM7" s="195"/>
      <c r="CZN7" s="195"/>
      <c r="CZO7" s="195"/>
      <c r="CZP7" s="195"/>
      <c r="CZQ7" s="195"/>
      <c r="CZR7" s="195"/>
      <c r="CZS7" s="195"/>
      <c r="CZT7" s="195"/>
      <c r="CZU7" s="195"/>
      <c r="CZV7" s="195"/>
      <c r="CZW7" s="195"/>
      <c r="CZX7" s="195"/>
      <c r="CZY7" s="195"/>
      <c r="CZZ7" s="195"/>
      <c r="DAA7" s="195"/>
      <c r="DAB7" s="195"/>
      <c r="DAC7" s="195"/>
      <c r="DAD7" s="195"/>
      <c r="DAE7" s="195"/>
      <c r="DAF7" s="195"/>
      <c r="DAG7" s="195"/>
      <c r="DAH7" s="195"/>
      <c r="DAI7" s="195"/>
      <c r="DAJ7" s="195"/>
      <c r="DAK7" s="195"/>
      <c r="DAL7" s="195"/>
      <c r="DAM7" s="195"/>
      <c r="DAN7" s="195"/>
      <c r="DAO7" s="195"/>
      <c r="DAP7" s="195"/>
      <c r="DAQ7" s="195"/>
      <c r="DAR7" s="195"/>
      <c r="DAS7" s="195"/>
      <c r="DAT7" s="195"/>
      <c r="DAU7" s="195"/>
      <c r="DAV7" s="195"/>
      <c r="DAW7" s="195"/>
      <c r="DAX7" s="195"/>
      <c r="DAY7" s="195"/>
      <c r="DAZ7" s="195"/>
      <c r="DBA7" s="195"/>
      <c r="DBB7" s="195"/>
      <c r="DBC7" s="195"/>
      <c r="DBD7" s="195"/>
      <c r="DBE7" s="195"/>
      <c r="DBF7" s="195"/>
      <c r="DBG7" s="195"/>
      <c r="DBH7" s="195"/>
      <c r="DBI7" s="195"/>
      <c r="DBJ7" s="195"/>
      <c r="DBK7" s="195"/>
      <c r="DBL7" s="195"/>
      <c r="DBM7" s="195"/>
      <c r="DBN7" s="195"/>
      <c r="DBO7" s="195"/>
      <c r="DBP7" s="195"/>
      <c r="DBQ7" s="195"/>
      <c r="DBR7" s="195"/>
      <c r="DBS7" s="195"/>
      <c r="DBT7" s="195"/>
      <c r="DBU7" s="195"/>
      <c r="DBV7" s="195"/>
      <c r="DBW7" s="195"/>
      <c r="DBX7" s="195"/>
      <c r="DBY7" s="195"/>
      <c r="DBZ7" s="195"/>
      <c r="DCA7" s="195"/>
      <c r="DCB7" s="195"/>
      <c r="DCC7" s="195"/>
      <c r="DCD7" s="195"/>
      <c r="DCE7" s="195"/>
      <c r="DCF7" s="195"/>
      <c r="DCG7" s="195"/>
      <c r="DCH7" s="195"/>
      <c r="DCI7" s="195"/>
      <c r="DCJ7" s="195"/>
      <c r="DCK7" s="195"/>
      <c r="DCL7" s="195"/>
      <c r="DCM7" s="195"/>
      <c r="DCN7" s="195"/>
      <c r="DCO7" s="195"/>
      <c r="DCP7" s="195"/>
      <c r="DCQ7" s="195"/>
      <c r="DCR7" s="195"/>
      <c r="DCS7" s="195"/>
      <c r="DCT7" s="195"/>
      <c r="DCU7" s="195"/>
      <c r="DCV7" s="195"/>
      <c r="DCW7" s="195"/>
      <c r="DCX7" s="195"/>
      <c r="DCY7" s="195"/>
      <c r="DCZ7" s="195"/>
      <c r="DDA7" s="195"/>
      <c r="DDB7" s="195"/>
      <c r="DDC7" s="195"/>
      <c r="DDD7" s="195"/>
      <c r="DDE7" s="195"/>
      <c r="DDF7" s="195"/>
      <c r="DDG7" s="195"/>
      <c r="DDH7" s="195"/>
      <c r="DDI7" s="195"/>
      <c r="DDJ7" s="195"/>
      <c r="DDK7" s="195"/>
      <c r="DDL7" s="195"/>
      <c r="DDM7" s="195"/>
      <c r="DDN7" s="195"/>
      <c r="DDO7" s="195"/>
      <c r="DDP7" s="195"/>
      <c r="DDQ7" s="195"/>
      <c r="DDR7" s="195"/>
      <c r="DDS7" s="195"/>
      <c r="DDT7" s="195"/>
      <c r="DDU7" s="195"/>
      <c r="DDV7" s="195"/>
      <c r="DDW7" s="195"/>
      <c r="DDX7" s="195"/>
      <c r="DDY7" s="195"/>
      <c r="DDZ7" s="195"/>
      <c r="DEA7" s="195"/>
      <c r="DEB7" s="195"/>
      <c r="DEC7" s="195"/>
      <c r="DED7" s="195"/>
      <c r="DEE7" s="195"/>
      <c r="DEF7" s="195"/>
      <c r="DEG7" s="195"/>
      <c r="DEH7" s="195"/>
      <c r="DEI7" s="195"/>
      <c r="DEJ7" s="195"/>
      <c r="DEK7" s="195"/>
      <c r="DEL7" s="195"/>
      <c r="DEM7" s="195"/>
      <c r="DEN7" s="195"/>
      <c r="DEO7" s="195"/>
      <c r="DEP7" s="195"/>
      <c r="DEQ7" s="195"/>
      <c r="DER7" s="195"/>
      <c r="DES7" s="195"/>
      <c r="DET7" s="195"/>
      <c r="DEU7" s="195"/>
      <c r="DEV7" s="195"/>
      <c r="DEW7" s="195"/>
      <c r="DEX7" s="195"/>
      <c r="DEY7" s="195"/>
      <c r="DEZ7" s="195"/>
      <c r="DFA7" s="195"/>
      <c r="DFB7" s="195"/>
      <c r="DFC7" s="195"/>
      <c r="DFD7" s="195"/>
      <c r="DFE7" s="195"/>
      <c r="DFF7" s="195"/>
      <c r="DFG7" s="195"/>
      <c r="DFH7" s="195"/>
      <c r="DFI7" s="195"/>
      <c r="DFJ7" s="195"/>
      <c r="DFK7" s="195"/>
      <c r="DFL7" s="195"/>
      <c r="DFM7" s="195"/>
      <c r="DFN7" s="195"/>
      <c r="DFO7" s="195"/>
      <c r="DFP7" s="195"/>
      <c r="DFQ7" s="195"/>
      <c r="DFR7" s="195"/>
      <c r="DFS7" s="195"/>
      <c r="DFT7" s="195"/>
      <c r="DFU7" s="195"/>
      <c r="DFV7" s="195"/>
      <c r="DFW7" s="195"/>
      <c r="DFX7" s="195"/>
      <c r="DFY7" s="195"/>
      <c r="DFZ7" s="195"/>
      <c r="DGA7" s="195"/>
      <c r="DGB7" s="195"/>
      <c r="DGC7" s="195"/>
      <c r="DGD7" s="195"/>
      <c r="DGE7" s="195"/>
      <c r="DGF7" s="195"/>
      <c r="DGG7" s="195"/>
      <c r="DGH7" s="195"/>
      <c r="DGI7" s="195"/>
      <c r="DGJ7" s="195"/>
      <c r="DGK7" s="195"/>
      <c r="DGL7" s="195"/>
      <c r="DGM7" s="195"/>
      <c r="DGN7" s="195"/>
      <c r="DGO7" s="195"/>
      <c r="DGP7" s="195"/>
      <c r="DGQ7" s="195"/>
      <c r="DGR7" s="195"/>
      <c r="DGS7" s="195"/>
      <c r="DGT7" s="195"/>
      <c r="DGU7" s="195"/>
      <c r="DGV7" s="195"/>
      <c r="DGW7" s="195"/>
      <c r="DGX7" s="195"/>
      <c r="DGY7" s="195"/>
      <c r="DGZ7" s="195"/>
      <c r="DHA7" s="195"/>
      <c r="DHB7" s="195"/>
      <c r="DHC7" s="195"/>
      <c r="DHD7" s="195"/>
      <c r="DHE7" s="195"/>
      <c r="DHF7" s="195"/>
      <c r="DHG7" s="195"/>
      <c r="DHH7" s="195"/>
      <c r="DHI7" s="195"/>
      <c r="DHJ7" s="195"/>
      <c r="DHK7" s="195"/>
      <c r="DHL7" s="195"/>
      <c r="DHM7" s="195"/>
      <c r="DHN7" s="195"/>
      <c r="DHO7" s="195"/>
      <c r="DHP7" s="195"/>
      <c r="DHQ7" s="195"/>
      <c r="DHR7" s="195"/>
      <c r="DHS7" s="195"/>
      <c r="DHT7" s="195"/>
      <c r="DHU7" s="195"/>
      <c r="DHV7" s="195"/>
      <c r="DHW7" s="195"/>
      <c r="DHX7" s="195"/>
      <c r="DHY7" s="195"/>
      <c r="DHZ7" s="195"/>
      <c r="DIA7" s="195"/>
      <c r="DIB7" s="195"/>
      <c r="DIC7" s="195"/>
      <c r="DID7" s="195"/>
      <c r="DIE7" s="195"/>
      <c r="DIF7" s="195"/>
      <c r="DIG7" s="195"/>
      <c r="DIH7" s="195"/>
      <c r="DII7" s="195"/>
      <c r="DIJ7" s="195"/>
      <c r="DIK7" s="195"/>
      <c r="DIL7" s="195"/>
      <c r="DIM7" s="195"/>
      <c r="DIN7" s="195"/>
      <c r="DIO7" s="195"/>
      <c r="DIP7" s="195"/>
      <c r="DIQ7" s="195"/>
      <c r="DIR7" s="195"/>
      <c r="DIS7" s="195"/>
      <c r="DIT7" s="195"/>
      <c r="DIU7" s="195"/>
      <c r="DIV7" s="195"/>
      <c r="DIW7" s="195"/>
      <c r="DIX7" s="195"/>
      <c r="DIY7" s="195"/>
      <c r="DIZ7" s="195"/>
      <c r="DJA7" s="195"/>
      <c r="DJB7" s="195"/>
      <c r="DJC7" s="195"/>
      <c r="DJD7" s="195"/>
      <c r="DJE7" s="195"/>
      <c r="DJF7" s="195"/>
      <c r="DJG7" s="195"/>
      <c r="DJH7" s="195"/>
      <c r="DJI7" s="195"/>
      <c r="DJJ7" s="195"/>
      <c r="DJK7" s="195"/>
      <c r="DJL7" s="195"/>
      <c r="DJM7" s="195"/>
      <c r="DJN7" s="195"/>
      <c r="DJO7" s="195"/>
      <c r="DJP7" s="195"/>
      <c r="DJQ7" s="195"/>
      <c r="DJR7" s="195"/>
      <c r="DJS7" s="195"/>
      <c r="DJT7" s="195"/>
      <c r="DJU7" s="195"/>
      <c r="DJV7" s="195"/>
      <c r="DJW7" s="195"/>
      <c r="DJX7" s="195"/>
      <c r="DJY7" s="195"/>
      <c r="DJZ7" s="195"/>
      <c r="DKA7" s="195"/>
      <c r="DKB7" s="195"/>
      <c r="DKC7" s="195"/>
      <c r="DKD7" s="195"/>
      <c r="DKE7" s="195"/>
      <c r="DKF7" s="195"/>
      <c r="DKG7" s="195"/>
      <c r="DKH7" s="195"/>
      <c r="DKI7" s="195"/>
      <c r="DKJ7" s="195"/>
      <c r="DKK7" s="195"/>
      <c r="DKL7" s="195"/>
      <c r="DKM7" s="195"/>
      <c r="DKN7" s="195"/>
      <c r="DKO7" s="195"/>
      <c r="DKP7" s="195"/>
      <c r="DKQ7" s="195"/>
      <c r="DKR7" s="195"/>
      <c r="DKS7" s="195"/>
      <c r="DKT7" s="195"/>
      <c r="DKU7" s="195"/>
      <c r="DKV7" s="195"/>
      <c r="DKW7" s="195"/>
      <c r="DKX7" s="195"/>
      <c r="DKY7" s="195"/>
      <c r="DKZ7" s="195"/>
      <c r="DLA7" s="195"/>
      <c r="DLB7" s="195"/>
      <c r="DLC7" s="195"/>
      <c r="DLD7" s="195"/>
      <c r="DLE7" s="195"/>
      <c r="DLF7" s="195"/>
      <c r="DLG7" s="195"/>
      <c r="DLH7" s="195"/>
      <c r="DLI7" s="195"/>
      <c r="DLJ7" s="195"/>
      <c r="DLK7" s="195"/>
      <c r="DLL7" s="195"/>
      <c r="DLM7" s="195"/>
      <c r="DLN7" s="195"/>
      <c r="DLO7" s="195"/>
      <c r="DLP7" s="195"/>
      <c r="DLQ7" s="195"/>
      <c r="DLR7" s="195"/>
      <c r="DLS7" s="195"/>
      <c r="DLT7" s="195"/>
      <c r="DLU7" s="195"/>
      <c r="DLV7" s="195"/>
      <c r="DLW7" s="195"/>
      <c r="DLX7" s="195"/>
      <c r="DLY7" s="195"/>
      <c r="DLZ7" s="195"/>
      <c r="DMA7" s="195"/>
      <c r="DMB7" s="195"/>
      <c r="DMC7" s="195"/>
      <c r="DMD7" s="195"/>
      <c r="DME7" s="195"/>
      <c r="DMF7" s="195"/>
      <c r="DMG7" s="195"/>
      <c r="DMH7" s="195"/>
      <c r="DMI7" s="195"/>
      <c r="DMJ7" s="195"/>
      <c r="DMK7" s="195"/>
      <c r="DML7" s="195"/>
      <c r="DMM7" s="195"/>
      <c r="DMN7" s="195"/>
      <c r="DMO7" s="195"/>
      <c r="DMP7" s="195"/>
      <c r="DMQ7" s="195"/>
      <c r="DMR7" s="195"/>
      <c r="DMS7" s="195"/>
      <c r="DMT7" s="195"/>
      <c r="DMU7" s="195"/>
      <c r="DMV7" s="195"/>
      <c r="DMW7" s="195"/>
      <c r="DMX7" s="195"/>
      <c r="DMY7" s="195"/>
      <c r="DMZ7" s="195"/>
      <c r="DNA7" s="195"/>
      <c r="DNB7" s="195"/>
      <c r="DNC7" s="195"/>
      <c r="DND7" s="195"/>
      <c r="DNE7" s="195"/>
      <c r="DNF7" s="195"/>
      <c r="DNG7" s="195"/>
      <c r="DNH7" s="195"/>
      <c r="DNI7" s="195"/>
      <c r="DNJ7" s="195"/>
      <c r="DNK7" s="195"/>
      <c r="DNL7" s="195"/>
      <c r="DNM7" s="195"/>
      <c r="DNN7" s="195"/>
      <c r="DNO7" s="195"/>
      <c r="DNP7" s="195"/>
      <c r="DNQ7" s="195"/>
      <c r="DNR7" s="195"/>
      <c r="DNS7" s="195"/>
      <c r="DNT7" s="195"/>
      <c r="DNU7" s="195"/>
      <c r="DNV7" s="195"/>
      <c r="DNW7" s="195"/>
      <c r="DNX7" s="195"/>
      <c r="DNY7" s="195"/>
      <c r="DNZ7" s="195"/>
      <c r="DOA7" s="195"/>
      <c r="DOB7" s="195"/>
      <c r="DOC7" s="195"/>
      <c r="DOD7" s="195"/>
      <c r="DOE7" s="195"/>
      <c r="DOF7" s="195"/>
      <c r="DOG7" s="195"/>
      <c r="DOH7" s="195"/>
      <c r="DOI7" s="195"/>
      <c r="DOJ7" s="195"/>
      <c r="DOK7" s="195"/>
      <c r="DOL7" s="195"/>
      <c r="DOM7" s="195"/>
      <c r="DON7" s="195"/>
      <c r="DOO7" s="195"/>
      <c r="DOP7" s="195"/>
      <c r="DOQ7" s="195"/>
      <c r="DOR7" s="195"/>
      <c r="DOS7" s="195"/>
      <c r="DOT7" s="195"/>
      <c r="DOU7" s="195"/>
      <c r="DOV7" s="195"/>
      <c r="DOW7" s="195"/>
      <c r="DOX7" s="195"/>
      <c r="DOY7" s="195"/>
      <c r="DOZ7" s="195"/>
      <c r="DPA7" s="195"/>
      <c r="DPB7" s="195"/>
      <c r="DPC7" s="195"/>
      <c r="DPD7" s="195"/>
      <c r="DPE7" s="195"/>
      <c r="DPF7" s="195"/>
      <c r="DPG7" s="195"/>
      <c r="DPH7" s="195"/>
      <c r="DPI7" s="195"/>
      <c r="DPJ7" s="195"/>
      <c r="DPK7" s="195"/>
      <c r="DPL7" s="195"/>
      <c r="DPM7" s="195"/>
      <c r="DPN7" s="195"/>
      <c r="DPO7" s="195"/>
      <c r="DPP7" s="195"/>
      <c r="DPQ7" s="195"/>
      <c r="DPR7" s="195"/>
      <c r="DPS7" s="195"/>
      <c r="DPT7" s="195"/>
      <c r="DPU7" s="195"/>
      <c r="DPV7" s="195"/>
      <c r="DPW7" s="195"/>
      <c r="DPX7" s="195"/>
      <c r="DPY7" s="195"/>
      <c r="DPZ7" s="195"/>
      <c r="DQA7" s="195"/>
      <c r="DQB7" s="195"/>
      <c r="DQC7" s="195"/>
      <c r="DQD7" s="195"/>
      <c r="DQE7" s="195"/>
      <c r="DQF7" s="195"/>
      <c r="DQG7" s="195"/>
      <c r="DQH7" s="195"/>
      <c r="DQI7" s="195"/>
      <c r="DQJ7" s="195"/>
      <c r="DQK7" s="195"/>
      <c r="DQL7" s="195"/>
      <c r="DQM7" s="195"/>
      <c r="DQN7" s="195"/>
      <c r="DQO7" s="195"/>
      <c r="DQP7" s="195"/>
      <c r="DQQ7" s="195"/>
      <c r="DQR7" s="195"/>
      <c r="DQS7" s="195"/>
      <c r="DQT7" s="195"/>
      <c r="DQU7" s="195"/>
      <c r="DQV7" s="195"/>
      <c r="DQW7" s="195"/>
      <c r="DQX7" s="195"/>
      <c r="DQY7" s="195"/>
      <c r="DQZ7" s="195"/>
      <c r="DRA7" s="195"/>
      <c r="DRB7" s="195"/>
      <c r="DRC7" s="195"/>
      <c r="DRD7" s="195"/>
      <c r="DRE7" s="195"/>
      <c r="DRF7" s="195"/>
      <c r="DRG7" s="195"/>
      <c r="DRH7" s="195"/>
      <c r="DRI7" s="195"/>
      <c r="DRJ7" s="195"/>
      <c r="DRK7" s="195"/>
      <c r="DRL7" s="195"/>
      <c r="DRM7" s="195"/>
      <c r="DRN7" s="195"/>
      <c r="DRO7" s="195"/>
      <c r="DRP7" s="195"/>
      <c r="DRQ7" s="195"/>
      <c r="DRR7" s="195"/>
      <c r="DRS7" s="195"/>
      <c r="DRT7" s="195"/>
      <c r="DRU7" s="195"/>
      <c r="DRV7" s="195"/>
      <c r="DRW7" s="195"/>
      <c r="DRX7" s="195"/>
      <c r="DRY7" s="195"/>
      <c r="DRZ7" s="195"/>
      <c r="DSA7" s="195"/>
      <c r="DSB7" s="195"/>
      <c r="DSC7" s="195"/>
      <c r="DSD7" s="195"/>
      <c r="DSE7" s="195"/>
      <c r="DSF7" s="195"/>
      <c r="DSG7" s="195"/>
      <c r="DSH7" s="195"/>
      <c r="DSI7" s="195"/>
      <c r="DSJ7" s="195"/>
      <c r="DSK7" s="195"/>
      <c r="DSL7" s="195"/>
      <c r="DSM7" s="195"/>
      <c r="DSN7" s="195"/>
      <c r="DSO7" s="195"/>
      <c r="DSP7" s="195"/>
      <c r="DSQ7" s="195"/>
      <c r="DSR7" s="195"/>
      <c r="DSS7" s="195"/>
      <c r="DST7" s="195"/>
      <c r="DSU7" s="195"/>
      <c r="DSV7" s="195"/>
      <c r="DSW7" s="195"/>
      <c r="DSX7" s="195"/>
      <c r="DSY7" s="195"/>
      <c r="DSZ7" s="195"/>
      <c r="DTA7" s="195"/>
      <c r="DTB7" s="195"/>
      <c r="DTC7" s="195"/>
      <c r="DTD7" s="195"/>
      <c r="DTE7" s="195"/>
      <c r="DTF7" s="195"/>
      <c r="DTG7" s="195"/>
      <c r="DTH7" s="195"/>
      <c r="DTI7" s="195"/>
      <c r="DTJ7" s="195"/>
      <c r="DTK7" s="195"/>
      <c r="DTL7" s="195"/>
      <c r="DTM7" s="195"/>
      <c r="DTN7" s="195"/>
      <c r="DTO7" s="195"/>
      <c r="DTP7" s="195"/>
      <c r="DTQ7" s="195"/>
      <c r="DTR7" s="195"/>
      <c r="DTS7" s="195"/>
      <c r="DTT7" s="195"/>
      <c r="DTU7" s="195"/>
      <c r="DTV7" s="195"/>
      <c r="DTW7" s="195"/>
      <c r="DTX7" s="195"/>
      <c r="DTY7" s="195"/>
      <c r="DTZ7" s="195"/>
      <c r="DUA7" s="195"/>
      <c r="DUB7" s="195"/>
      <c r="DUC7" s="195"/>
      <c r="DUD7" s="195"/>
      <c r="DUE7" s="195"/>
      <c r="DUF7" s="195"/>
      <c r="DUG7" s="195"/>
      <c r="DUH7" s="195"/>
      <c r="DUI7" s="195"/>
      <c r="DUJ7" s="195"/>
      <c r="DUK7" s="195"/>
      <c r="DUL7" s="195"/>
      <c r="DUM7" s="195"/>
      <c r="DUN7" s="195"/>
      <c r="DUO7" s="195"/>
      <c r="DUP7" s="195"/>
      <c r="DUQ7" s="195"/>
      <c r="DUR7" s="195"/>
      <c r="DUS7" s="195"/>
      <c r="DUT7" s="195"/>
      <c r="DUU7" s="195"/>
      <c r="DUV7" s="195"/>
      <c r="DUW7" s="195"/>
      <c r="DUX7" s="195"/>
      <c r="DUY7" s="195"/>
      <c r="DUZ7" s="195"/>
      <c r="DVA7" s="195"/>
      <c r="DVB7" s="195"/>
      <c r="DVC7" s="195"/>
      <c r="DVD7" s="195"/>
      <c r="DVE7" s="195"/>
      <c r="DVF7" s="195"/>
      <c r="DVG7" s="195"/>
      <c r="DVH7" s="195"/>
      <c r="DVI7" s="195"/>
      <c r="DVJ7" s="195"/>
      <c r="DVK7" s="195"/>
      <c r="DVL7" s="195"/>
      <c r="DVM7" s="195"/>
      <c r="DVN7" s="195"/>
      <c r="DVO7" s="195"/>
      <c r="DVP7" s="195"/>
      <c r="DVQ7" s="195"/>
      <c r="DVR7" s="195"/>
      <c r="DVS7" s="195"/>
      <c r="DVT7" s="195"/>
      <c r="DVU7" s="195"/>
      <c r="DVV7" s="195"/>
      <c r="DVW7" s="195"/>
      <c r="DVX7" s="195"/>
      <c r="DVY7" s="195"/>
      <c r="DVZ7" s="195"/>
      <c r="DWA7" s="195"/>
      <c r="DWB7" s="195"/>
      <c r="DWC7" s="195"/>
      <c r="DWD7" s="195"/>
      <c r="DWE7" s="195"/>
      <c r="DWF7" s="195"/>
      <c r="DWG7" s="195"/>
      <c r="DWH7" s="195"/>
      <c r="DWI7" s="195"/>
      <c r="DWJ7" s="195"/>
      <c r="DWK7" s="195"/>
      <c r="DWL7" s="195"/>
      <c r="DWM7" s="195"/>
      <c r="DWN7" s="195"/>
      <c r="DWO7" s="195"/>
      <c r="DWP7" s="195"/>
      <c r="DWQ7" s="195"/>
      <c r="DWR7" s="195"/>
      <c r="DWS7" s="195"/>
      <c r="DWT7" s="195"/>
      <c r="DWU7" s="195"/>
      <c r="DWV7" s="195"/>
      <c r="DWW7" s="195"/>
      <c r="DWX7" s="195"/>
      <c r="DWY7" s="195"/>
      <c r="DWZ7" s="195"/>
      <c r="DXA7" s="195"/>
      <c r="DXB7" s="195"/>
      <c r="DXC7" s="195"/>
      <c r="DXD7" s="195"/>
      <c r="DXE7" s="195"/>
      <c r="DXF7" s="195"/>
      <c r="DXG7" s="195"/>
      <c r="DXH7" s="195"/>
      <c r="DXI7" s="195"/>
      <c r="DXJ7" s="195"/>
      <c r="DXK7" s="195"/>
      <c r="DXL7" s="195"/>
      <c r="DXM7" s="195"/>
      <c r="DXN7" s="195"/>
      <c r="DXO7" s="195"/>
      <c r="DXP7" s="195"/>
      <c r="DXQ7" s="195"/>
      <c r="DXR7" s="195"/>
      <c r="DXS7" s="195"/>
      <c r="DXT7" s="195"/>
      <c r="DXU7" s="195"/>
      <c r="DXV7" s="195"/>
      <c r="DXW7" s="195"/>
      <c r="DXX7" s="195"/>
      <c r="DXY7" s="195"/>
      <c r="DXZ7" s="195"/>
      <c r="DYA7" s="195"/>
      <c r="DYB7" s="195"/>
      <c r="DYC7" s="195"/>
      <c r="DYD7" s="195"/>
      <c r="DYE7" s="195"/>
      <c r="DYF7" s="195"/>
      <c r="DYG7" s="195"/>
      <c r="DYH7" s="195"/>
      <c r="DYI7" s="195"/>
      <c r="DYJ7" s="195"/>
      <c r="DYK7" s="195"/>
      <c r="DYL7" s="195"/>
      <c r="DYM7" s="195"/>
      <c r="DYN7" s="195"/>
      <c r="DYO7" s="195"/>
      <c r="DYP7" s="195"/>
      <c r="DYQ7" s="195"/>
      <c r="DYR7" s="195"/>
      <c r="DYS7" s="195"/>
      <c r="DYT7" s="195"/>
      <c r="DYU7" s="195"/>
      <c r="DYV7" s="195"/>
      <c r="DYW7" s="195"/>
      <c r="DYX7" s="195"/>
      <c r="DYY7" s="195"/>
      <c r="DYZ7" s="195"/>
      <c r="DZA7" s="195"/>
      <c r="DZB7" s="195"/>
      <c r="DZC7" s="195"/>
      <c r="DZD7" s="195"/>
      <c r="DZE7" s="195"/>
      <c r="DZF7" s="195"/>
      <c r="DZG7" s="195"/>
      <c r="DZH7" s="195"/>
      <c r="DZI7" s="195"/>
      <c r="DZJ7" s="195"/>
      <c r="DZK7" s="195"/>
      <c r="DZL7" s="195"/>
      <c r="DZM7" s="195"/>
      <c r="DZN7" s="195"/>
      <c r="DZO7" s="195"/>
      <c r="DZP7" s="195"/>
      <c r="DZQ7" s="195"/>
      <c r="DZR7" s="195"/>
      <c r="DZS7" s="195"/>
      <c r="DZT7" s="195"/>
      <c r="DZU7" s="195"/>
      <c r="DZV7" s="195"/>
      <c r="DZW7" s="195"/>
      <c r="DZX7" s="195"/>
      <c r="DZY7" s="195"/>
      <c r="DZZ7" s="195"/>
      <c r="EAA7" s="195"/>
      <c r="EAB7" s="195"/>
      <c r="EAC7" s="195"/>
      <c r="EAD7" s="195"/>
      <c r="EAE7" s="195"/>
      <c r="EAF7" s="195"/>
      <c r="EAG7" s="195"/>
      <c r="EAH7" s="195"/>
      <c r="EAI7" s="195"/>
      <c r="EAJ7" s="195"/>
      <c r="EAK7" s="195"/>
      <c r="EAL7" s="195"/>
      <c r="EAM7" s="195"/>
      <c r="EAN7" s="195"/>
      <c r="EAO7" s="195"/>
      <c r="EAP7" s="195"/>
      <c r="EAQ7" s="195"/>
      <c r="EAR7" s="195"/>
      <c r="EAS7" s="195"/>
      <c r="EAT7" s="195"/>
      <c r="EAU7" s="195"/>
      <c r="EAV7" s="195"/>
      <c r="EAW7" s="195"/>
      <c r="EAX7" s="195"/>
      <c r="EAY7" s="195"/>
      <c r="EAZ7" s="195"/>
      <c r="EBA7" s="195"/>
      <c r="EBB7" s="195"/>
      <c r="EBC7" s="195"/>
      <c r="EBD7" s="195"/>
      <c r="EBE7" s="195"/>
      <c r="EBF7" s="195"/>
      <c r="EBG7" s="195"/>
      <c r="EBH7" s="195"/>
      <c r="EBI7" s="195"/>
      <c r="EBJ7" s="195"/>
      <c r="EBK7" s="195"/>
      <c r="EBL7" s="195"/>
      <c r="EBM7" s="195"/>
      <c r="EBN7" s="195"/>
      <c r="EBO7" s="195"/>
      <c r="EBP7" s="195"/>
      <c r="EBQ7" s="195"/>
      <c r="EBR7" s="195"/>
      <c r="EBS7" s="195"/>
      <c r="EBT7" s="195"/>
      <c r="EBU7" s="195"/>
      <c r="EBV7" s="195"/>
      <c r="EBW7" s="195"/>
      <c r="EBX7" s="195"/>
      <c r="EBY7" s="195"/>
      <c r="EBZ7" s="195"/>
      <c r="ECA7" s="195"/>
      <c r="ECB7" s="195"/>
      <c r="ECC7" s="195"/>
      <c r="ECD7" s="195"/>
      <c r="ECE7" s="195"/>
      <c r="ECF7" s="195"/>
      <c r="ECG7" s="195"/>
      <c r="ECH7" s="195"/>
      <c r="ECI7" s="195"/>
      <c r="ECJ7" s="195"/>
      <c r="ECK7" s="195"/>
      <c r="ECL7" s="195"/>
      <c r="ECM7" s="195"/>
      <c r="ECN7" s="195"/>
      <c r="ECO7" s="195"/>
      <c r="ECP7" s="195"/>
      <c r="ECQ7" s="195"/>
      <c r="ECR7" s="195"/>
      <c r="ECS7" s="195"/>
      <c r="ECT7" s="195"/>
      <c r="ECU7" s="195"/>
      <c r="ECV7" s="195"/>
      <c r="ECW7" s="195"/>
      <c r="ECX7" s="195"/>
      <c r="ECY7" s="195"/>
      <c r="ECZ7" s="195"/>
      <c r="EDA7" s="195"/>
      <c r="EDB7" s="195"/>
      <c r="EDC7" s="195"/>
      <c r="EDD7" s="195"/>
      <c r="EDE7" s="195"/>
      <c r="EDF7" s="195"/>
      <c r="EDG7" s="195"/>
      <c r="EDH7" s="195"/>
      <c r="EDI7" s="195"/>
      <c r="EDJ7" s="195"/>
      <c r="EDK7" s="195"/>
      <c r="EDL7" s="195"/>
      <c r="EDM7" s="195"/>
      <c r="EDN7" s="195"/>
      <c r="EDO7" s="195"/>
      <c r="EDP7" s="195"/>
      <c r="EDQ7" s="195"/>
      <c r="EDR7" s="195"/>
      <c r="EDS7" s="195"/>
      <c r="EDT7" s="195"/>
      <c r="EDU7" s="195"/>
      <c r="EDV7" s="195"/>
      <c r="EDW7" s="195"/>
      <c r="EDX7" s="195"/>
      <c r="EDY7" s="195"/>
      <c r="EDZ7" s="195"/>
      <c r="EEA7" s="195"/>
      <c r="EEB7" s="195"/>
      <c r="EEC7" s="195"/>
      <c r="EED7" s="195"/>
      <c r="EEE7" s="195"/>
      <c r="EEF7" s="195"/>
      <c r="EEG7" s="195"/>
      <c r="EEH7" s="195"/>
      <c r="EEI7" s="195"/>
      <c r="EEJ7" s="195"/>
      <c r="EEK7" s="195"/>
      <c r="EEL7" s="195"/>
      <c r="EEM7" s="195"/>
      <c r="EEN7" s="195"/>
      <c r="EEO7" s="195"/>
      <c r="EEP7" s="195"/>
      <c r="EEQ7" s="195"/>
      <c r="EER7" s="195"/>
      <c r="EES7" s="195"/>
      <c r="EET7" s="195"/>
      <c r="EEU7" s="195"/>
      <c r="EEV7" s="195"/>
      <c r="EEW7" s="195"/>
      <c r="EEX7" s="195"/>
      <c r="EEY7" s="195"/>
      <c r="EEZ7" s="195"/>
      <c r="EFA7" s="195"/>
      <c r="EFB7" s="195"/>
      <c r="EFC7" s="195"/>
      <c r="EFD7" s="195"/>
      <c r="EFE7" s="195"/>
      <c r="EFF7" s="195"/>
      <c r="EFG7" s="195"/>
      <c r="EFH7" s="195"/>
      <c r="EFI7" s="195"/>
      <c r="EFJ7" s="195"/>
      <c r="EFK7" s="195"/>
      <c r="EFL7" s="195"/>
      <c r="EFM7" s="195"/>
      <c r="EFN7" s="195"/>
      <c r="EFO7" s="195"/>
      <c r="EFP7" s="195"/>
      <c r="EFQ7" s="195"/>
      <c r="EFR7" s="195"/>
      <c r="EFS7" s="195"/>
      <c r="EFT7" s="195"/>
      <c r="EFU7" s="195"/>
      <c r="EFV7" s="195"/>
      <c r="EFW7" s="195"/>
      <c r="EFX7" s="195"/>
      <c r="EFY7" s="195"/>
      <c r="EFZ7" s="195"/>
      <c r="EGA7" s="195"/>
      <c r="EGB7" s="195"/>
      <c r="EGC7" s="195"/>
      <c r="EGD7" s="195"/>
      <c r="EGE7" s="195"/>
      <c r="EGF7" s="195"/>
      <c r="EGG7" s="195"/>
      <c r="EGH7" s="195"/>
      <c r="EGI7" s="195"/>
      <c r="EGJ7" s="195"/>
      <c r="EGK7" s="195"/>
      <c r="EGL7" s="195"/>
      <c r="EGM7" s="195"/>
      <c r="EGN7" s="195"/>
      <c r="EGO7" s="195"/>
      <c r="EGP7" s="195"/>
      <c r="EGQ7" s="195"/>
      <c r="EGR7" s="195"/>
      <c r="EGS7" s="195"/>
      <c r="EGT7" s="195"/>
      <c r="EGU7" s="195"/>
      <c r="EGV7" s="195"/>
      <c r="EGW7" s="195"/>
      <c r="EGX7" s="195"/>
      <c r="EGY7" s="195"/>
      <c r="EGZ7" s="195"/>
      <c r="EHA7" s="195"/>
      <c r="EHB7" s="195"/>
      <c r="EHC7" s="195"/>
      <c r="EHD7" s="195"/>
      <c r="EHE7" s="195"/>
      <c r="EHF7" s="195"/>
      <c r="EHG7" s="195"/>
      <c r="EHH7" s="195"/>
      <c r="EHI7" s="195"/>
      <c r="EHJ7" s="195"/>
      <c r="EHK7" s="195"/>
      <c r="EHL7" s="195"/>
      <c r="EHM7" s="195"/>
      <c r="EHN7" s="195"/>
      <c r="EHO7" s="195"/>
      <c r="EHP7" s="195"/>
      <c r="EHQ7" s="195"/>
      <c r="EHR7" s="195"/>
      <c r="EHS7" s="195"/>
      <c r="EHT7" s="195"/>
      <c r="EHU7" s="195"/>
      <c r="EHV7" s="195"/>
      <c r="EHW7" s="195"/>
      <c r="EHX7" s="195"/>
      <c r="EHY7" s="195"/>
      <c r="EHZ7" s="195"/>
      <c r="EIA7" s="195"/>
      <c r="EIB7" s="195"/>
      <c r="EIC7" s="195"/>
      <c r="EID7" s="195"/>
      <c r="EIE7" s="195"/>
      <c r="EIF7" s="195"/>
      <c r="EIG7" s="195"/>
      <c r="EIH7" s="195"/>
      <c r="EII7" s="195"/>
      <c r="EIJ7" s="195"/>
      <c r="EIK7" s="195"/>
      <c r="EIL7" s="195"/>
      <c r="EIM7" s="195"/>
      <c r="EIN7" s="195"/>
      <c r="EIO7" s="195"/>
      <c r="EIP7" s="195"/>
      <c r="EIQ7" s="195"/>
      <c r="EIR7" s="195"/>
      <c r="EIS7" s="195"/>
      <c r="EIT7" s="195"/>
      <c r="EIU7" s="195"/>
      <c r="EIV7" s="195"/>
      <c r="EIW7" s="195"/>
      <c r="EIX7" s="195"/>
      <c r="EIY7" s="195"/>
      <c r="EIZ7" s="195"/>
      <c r="EJA7" s="195"/>
      <c r="EJB7" s="195"/>
      <c r="EJC7" s="195"/>
      <c r="EJD7" s="195"/>
      <c r="EJE7" s="195"/>
      <c r="EJF7" s="195"/>
      <c r="EJG7" s="195"/>
      <c r="EJH7" s="195"/>
      <c r="EJI7" s="195"/>
      <c r="EJJ7" s="195"/>
      <c r="EJK7" s="195"/>
      <c r="EJL7" s="195"/>
      <c r="EJM7" s="195"/>
      <c r="EJN7" s="195"/>
      <c r="EJO7" s="195"/>
      <c r="EJP7" s="195"/>
      <c r="EJQ7" s="195"/>
      <c r="EJR7" s="195"/>
      <c r="EJS7" s="195"/>
      <c r="EJT7" s="195"/>
      <c r="EJU7" s="195"/>
      <c r="EJV7" s="195"/>
      <c r="EJW7" s="195"/>
      <c r="EJX7" s="195"/>
      <c r="EJY7" s="195"/>
      <c r="EJZ7" s="195"/>
      <c r="EKA7" s="195"/>
      <c r="EKB7" s="195"/>
      <c r="EKC7" s="195"/>
      <c r="EKD7" s="195"/>
      <c r="EKE7" s="195"/>
      <c r="EKF7" s="195"/>
      <c r="EKG7" s="195"/>
      <c r="EKH7" s="195"/>
      <c r="EKI7" s="195"/>
      <c r="EKJ7" s="195"/>
      <c r="EKK7" s="195"/>
      <c r="EKL7" s="195"/>
      <c r="EKM7" s="195"/>
      <c r="EKN7" s="195"/>
      <c r="EKO7" s="195"/>
      <c r="EKP7" s="195"/>
      <c r="EKQ7" s="195"/>
      <c r="EKR7" s="195"/>
      <c r="EKS7" s="195"/>
      <c r="EKT7" s="195"/>
      <c r="EKU7" s="195"/>
      <c r="EKV7" s="195"/>
      <c r="EKW7" s="195"/>
      <c r="EKX7" s="195"/>
      <c r="EKY7" s="195"/>
      <c r="EKZ7" s="195"/>
      <c r="ELA7" s="195"/>
      <c r="ELB7" s="195"/>
      <c r="ELC7" s="195"/>
      <c r="ELD7" s="195"/>
      <c r="ELE7" s="195"/>
      <c r="ELF7" s="195"/>
      <c r="ELG7" s="195"/>
      <c r="ELH7" s="195"/>
      <c r="ELI7" s="195"/>
      <c r="ELJ7" s="195"/>
      <c r="ELK7" s="195"/>
      <c r="ELL7" s="195"/>
      <c r="ELM7" s="195"/>
      <c r="ELN7" s="195"/>
      <c r="ELO7" s="195"/>
      <c r="ELP7" s="195"/>
      <c r="ELQ7" s="195"/>
      <c r="ELR7" s="195"/>
      <c r="ELS7" s="195"/>
      <c r="ELT7" s="195"/>
      <c r="ELU7" s="195"/>
      <c r="ELV7" s="195"/>
      <c r="ELW7" s="195"/>
      <c r="ELX7" s="195"/>
      <c r="ELY7" s="195"/>
      <c r="ELZ7" s="195"/>
      <c r="EMA7" s="195"/>
      <c r="EMB7" s="195"/>
      <c r="EMC7" s="195"/>
      <c r="EMD7" s="195"/>
      <c r="EME7" s="195"/>
      <c r="EMF7" s="195"/>
      <c r="EMG7" s="195"/>
      <c r="EMH7" s="195"/>
      <c r="EMI7" s="195"/>
      <c r="EMJ7" s="195"/>
      <c r="EMK7" s="195"/>
      <c r="EML7" s="195"/>
      <c r="EMM7" s="195"/>
      <c r="EMN7" s="195"/>
      <c r="EMO7" s="195"/>
      <c r="EMP7" s="195"/>
      <c r="EMQ7" s="195"/>
      <c r="EMR7" s="195"/>
      <c r="EMS7" s="195"/>
      <c r="EMT7" s="195"/>
      <c r="EMU7" s="195"/>
      <c r="EMV7" s="195"/>
      <c r="EMW7" s="195"/>
      <c r="EMX7" s="195"/>
      <c r="EMY7" s="195"/>
      <c r="EMZ7" s="195"/>
      <c r="ENA7" s="195"/>
      <c r="ENB7" s="195"/>
      <c r="ENC7" s="195"/>
      <c r="END7" s="195"/>
      <c r="ENE7" s="195"/>
      <c r="ENF7" s="195"/>
      <c r="ENG7" s="195"/>
      <c r="ENH7" s="195"/>
      <c r="ENI7" s="195"/>
      <c r="ENJ7" s="195"/>
      <c r="ENK7" s="195"/>
      <c r="ENL7" s="195"/>
      <c r="ENM7" s="195"/>
      <c r="ENN7" s="195"/>
      <c r="ENO7" s="195"/>
      <c r="ENP7" s="195"/>
      <c r="ENQ7" s="195"/>
      <c r="ENR7" s="195"/>
      <c r="ENS7" s="195"/>
      <c r="ENT7" s="195"/>
      <c r="ENU7" s="195"/>
      <c r="ENV7" s="195"/>
      <c r="ENW7" s="195"/>
      <c r="ENX7" s="195"/>
      <c r="ENY7" s="195"/>
      <c r="ENZ7" s="195"/>
      <c r="EOA7" s="195"/>
      <c r="EOB7" s="195"/>
      <c r="EOC7" s="195"/>
      <c r="EOD7" s="195"/>
      <c r="EOE7" s="195"/>
      <c r="EOF7" s="195"/>
      <c r="EOG7" s="195"/>
      <c r="EOH7" s="195"/>
      <c r="EOI7" s="195"/>
      <c r="EOJ7" s="195"/>
      <c r="EOK7" s="195"/>
      <c r="EOL7" s="195"/>
      <c r="EOM7" s="195"/>
      <c r="EON7" s="195"/>
      <c r="EOO7" s="195"/>
      <c r="EOP7" s="195"/>
      <c r="EOQ7" s="195"/>
      <c r="EOR7" s="195"/>
      <c r="EOS7" s="195"/>
      <c r="EOT7" s="195"/>
      <c r="EOU7" s="195"/>
      <c r="EOV7" s="195"/>
      <c r="EOW7" s="195"/>
      <c r="EOX7" s="195"/>
      <c r="EOY7" s="195"/>
      <c r="EOZ7" s="195"/>
      <c r="EPA7" s="195"/>
      <c r="EPB7" s="195"/>
      <c r="EPC7" s="195"/>
      <c r="EPD7" s="195"/>
      <c r="EPE7" s="195"/>
      <c r="EPF7" s="195"/>
      <c r="EPG7" s="195"/>
      <c r="EPH7" s="195"/>
      <c r="EPI7" s="195"/>
      <c r="EPJ7" s="195"/>
      <c r="EPK7" s="195"/>
      <c r="EPL7" s="195"/>
      <c r="EPM7" s="195"/>
      <c r="EPN7" s="195"/>
      <c r="EPO7" s="195"/>
      <c r="EPP7" s="195"/>
      <c r="EPQ7" s="195"/>
      <c r="EPR7" s="195"/>
      <c r="EPS7" s="195"/>
      <c r="EPT7" s="195"/>
      <c r="EPU7" s="195"/>
      <c r="EPV7" s="195"/>
      <c r="EPW7" s="195"/>
      <c r="EPX7" s="195"/>
      <c r="EPY7" s="195"/>
      <c r="EPZ7" s="195"/>
      <c r="EQA7" s="195"/>
      <c r="EQB7" s="195"/>
      <c r="EQC7" s="195"/>
      <c r="EQD7" s="195"/>
      <c r="EQE7" s="195"/>
      <c r="EQF7" s="195"/>
      <c r="EQG7" s="195"/>
      <c r="EQH7" s="195"/>
      <c r="EQI7" s="195"/>
      <c r="EQJ7" s="195"/>
      <c r="EQK7" s="195"/>
      <c r="EQL7" s="195"/>
      <c r="EQM7" s="195"/>
      <c r="EQN7" s="195"/>
      <c r="EQO7" s="195"/>
      <c r="EQP7" s="195"/>
      <c r="EQQ7" s="195"/>
      <c r="EQR7" s="195"/>
      <c r="EQS7" s="195"/>
      <c r="EQT7" s="195"/>
      <c r="EQU7" s="195"/>
      <c r="EQV7" s="195"/>
      <c r="EQW7" s="195"/>
      <c r="EQX7" s="195"/>
      <c r="EQY7" s="195"/>
      <c r="EQZ7" s="195"/>
      <c r="ERA7" s="195"/>
      <c r="ERB7" s="195"/>
      <c r="ERC7" s="195"/>
      <c r="ERD7" s="195"/>
      <c r="ERE7" s="195"/>
      <c r="ERF7" s="195"/>
      <c r="ERG7" s="195"/>
      <c r="ERH7" s="195"/>
      <c r="ERI7" s="195"/>
      <c r="ERJ7" s="195"/>
      <c r="ERK7" s="195"/>
      <c r="ERL7" s="195"/>
      <c r="ERM7" s="195"/>
      <c r="ERN7" s="195"/>
      <c r="ERO7" s="195"/>
      <c r="ERP7" s="195"/>
      <c r="ERQ7" s="195"/>
      <c r="ERR7" s="195"/>
      <c r="ERS7" s="195"/>
      <c r="ERT7" s="195"/>
      <c r="ERU7" s="195"/>
      <c r="ERV7" s="195"/>
      <c r="ERW7" s="195"/>
      <c r="ERX7" s="195"/>
      <c r="ERY7" s="195"/>
      <c r="ERZ7" s="195"/>
      <c r="ESA7" s="195"/>
      <c r="ESB7" s="195"/>
      <c r="ESC7" s="195"/>
      <c r="ESD7" s="195"/>
      <c r="ESE7" s="195"/>
      <c r="ESF7" s="195"/>
      <c r="ESG7" s="195"/>
      <c r="ESH7" s="195"/>
      <c r="ESI7" s="195"/>
      <c r="ESJ7" s="195"/>
      <c r="ESK7" s="195"/>
      <c r="ESL7" s="195"/>
      <c r="ESM7" s="195"/>
      <c r="ESN7" s="195"/>
      <c r="ESO7" s="195"/>
      <c r="ESP7" s="195"/>
      <c r="ESQ7" s="195"/>
      <c r="ESR7" s="195"/>
      <c r="ESS7" s="195"/>
      <c r="EST7" s="195"/>
      <c r="ESU7" s="195"/>
      <c r="ESV7" s="195"/>
      <c r="ESW7" s="195"/>
      <c r="ESX7" s="195"/>
      <c r="ESY7" s="195"/>
      <c r="ESZ7" s="195"/>
      <c r="ETA7" s="195"/>
      <c r="ETB7" s="195"/>
      <c r="ETC7" s="195"/>
      <c r="ETD7" s="195"/>
      <c r="ETE7" s="195"/>
      <c r="ETF7" s="195"/>
      <c r="ETG7" s="195"/>
      <c r="ETH7" s="195"/>
      <c r="ETI7" s="195"/>
      <c r="ETJ7" s="195"/>
      <c r="ETK7" s="195"/>
      <c r="ETL7" s="195"/>
      <c r="ETM7" s="195"/>
      <c r="ETN7" s="195"/>
      <c r="ETO7" s="195"/>
      <c r="ETP7" s="195"/>
      <c r="ETQ7" s="195"/>
      <c r="ETR7" s="195"/>
      <c r="ETS7" s="195"/>
      <c r="ETT7" s="195"/>
      <c r="ETU7" s="195"/>
      <c r="ETV7" s="195"/>
      <c r="ETW7" s="195"/>
      <c r="ETX7" s="195"/>
      <c r="ETY7" s="195"/>
      <c r="ETZ7" s="195"/>
      <c r="EUA7" s="195"/>
      <c r="EUB7" s="195"/>
      <c r="EUC7" s="195"/>
      <c r="EUD7" s="195"/>
      <c r="EUE7" s="195"/>
      <c r="EUF7" s="195"/>
      <c r="EUG7" s="195"/>
      <c r="EUH7" s="195"/>
      <c r="EUI7" s="195"/>
      <c r="EUJ7" s="195"/>
      <c r="EUK7" s="195"/>
      <c r="EUL7" s="195"/>
      <c r="EUM7" s="195"/>
      <c r="EUN7" s="195"/>
      <c r="EUO7" s="195"/>
      <c r="EUP7" s="195"/>
      <c r="EUQ7" s="195"/>
      <c r="EUR7" s="195"/>
      <c r="EUS7" s="195"/>
      <c r="EUT7" s="195"/>
      <c r="EUU7" s="195"/>
      <c r="EUV7" s="195"/>
      <c r="EUW7" s="195"/>
      <c r="EUX7" s="195"/>
      <c r="EUY7" s="195"/>
      <c r="EUZ7" s="195"/>
      <c r="EVA7" s="195"/>
      <c r="EVB7" s="195"/>
      <c r="EVC7" s="195"/>
      <c r="EVD7" s="195"/>
      <c r="EVE7" s="195"/>
      <c r="EVF7" s="195"/>
      <c r="EVG7" s="195"/>
      <c r="EVH7" s="195"/>
      <c r="EVI7" s="195"/>
      <c r="EVJ7" s="195"/>
      <c r="EVK7" s="195"/>
      <c r="EVL7" s="195"/>
      <c r="EVM7" s="195"/>
      <c r="EVN7" s="195"/>
      <c r="EVO7" s="195"/>
      <c r="EVP7" s="195"/>
      <c r="EVQ7" s="195"/>
      <c r="EVR7" s="195"/>
      <c r="EVS7" s="195"/>
      <c r="EVT7" s="195"/>
      <c r="EVU7" s="195"/>
      <c r="EVV7" s="195"/>
      <c r="EVW7" s="195"/>
      <c r="EVX7" s="195"/>
      <c r="EVY7" s="195"/>
      <c r="EVZ7" s="195"/>
      <c r="EWA7" s="195"/>
      <c r="EWB7" s="195"/>
      <c r="EWC7" s="195"/>
      <c r="EWD7" s="195"/>
      <c r="EWE7" s="195"/>
      <c r="EWF7" s="195"/>
      <c r="EWG7" s="195"/>
      <c r="EWH7" s="195"/>
      <c r="EWI7" s="195"/>
      <c r="EWJ7" s="195"/>
      <c r="EWK7" s="195"/>
      <c r="EWL7" s="195"/>
      <c r="EWM7" s="195"/>
      <c r="EWN7" s="195"/>
      <c r="EWO7" s="195"/>
      <c r="EWP7" s="195"/>
      <c r="EWQ7" s="195"/>
      <c r="EWR7" s="195"/>
      <c r="EWS7" s="195"/>
      <c r="EWT7" s="195"/>
      <c r="EWU7" s="195"/>
      <c r="EWV7" s="195"/>
      <c r="EWW7" s="195"/>
      <c r="EWX7" s="195"/>
      <c r="EWY7" s="195"/>
      <c r="EWZ7" s="195"/>
      <c r="EXA7" s="195"/>
      <c r="EXB7" s="195"/>
      <c r="EXC7" s="195"/>
      <c r="EXD7" s="195"/>
      <c r="EXE7" s="195"/>
      <c r="EXF7" s="195"/>
      <c r="EXG7" s="195"/>
      <c r="EXH7" s="195"/>
      <c r="EXI7" s="195"/>
      <c r="EXJ7" s="195"/>
      <c r="EXK7" s="195"/>
      <c r="EXL7" s="195"/>
      <c r="EXM7" s="195"/>
      <c r="EXN7" s="195"/>
      <c r="EXO7" s="195"/>
      <c r="EXP7" s="195"/>
      <c r="EXQ7" s="195"/>
      <c r="EXR7" s="195"/>
      <c r="EXS7" s="195"/>
      <c r="EXT7" s="195"/>
      <c r="EXU7" s="195"/>
      <c r="EXV7" s="195"/>
      <c r="EXW7" s="195"/>
      <c r="EXX7" s="195"/>
      <c r="EXY7" s="195"/>
      <c r="EXZ7" s="195"/>
      <c r="EYA7" s="195"/>
      <c r="EYB7" s="195"/>
      <c r="EYC7" s="195"/>
      <c r="EYD7" s="195"/>
      <c r="EYE7" s="195"/>
      <c r="EYF7" s="195"/>
      <c r="EYG7" s="195"/>
      <c r="EYH7" s="195"/>
      <c r="EYI7" s="195"/>
      <c r="EYJ7" s="195"/>
      <c r="EYK7" s="195"/>
      <c r="EYL7" s="195"/>
      <c r="EYM7" s="195"/>
      <c r="EYN7" s="195"/>
      <c r="EYO7" s="195"/>
      <c r="EYP7" s="195"/>
      <c r="EYQ7" s="195"/>
      <c r="EYR7" s="195"/>
      <c r="EYS7" s="195"/>
      <c r="EYT7" s="195"/>
      <c r="EYU7" s="195"/>
      <c r="EYV7" s="195"/>
      <c r="EYW7" s="195"/>
      <c r="EYX7" s="195"/>
      <c r="EYY7" s="195"/>
      <c r="EYZ7" s="195"/>
      <c r="EZA7" s="195"/>
      <c r="EZB7" s="195"/>
      <c r="EZC7" s="195"/>
      <c r="EZD7" s="195"/>
      <c r="EZE7" s="195"/>
      <c r="EZF7" s="195"/>
      <c r="EZG7" s="195"/>
      <c r="EZH7" s="195"/>
      <c r="EZI7" s="195"/>
      <c r="EZJ7" s="195"/>
      <c r="EZK7" s="195"/>
      <c r="EZL7" s="195"/>
      <c r="EZM7" s="195"/>
      <c r="EZN7" s="195"/>
      <c r="EZO7" s="195"/>
      <c r="EZP7" s="195"/>
      <c r="EZQ7" s="195"/>
      <c r="EZR7" s="195"/>
      <c r="EZS7" s="195"/>
      <c r="EZT7" s="195"/>
      <c r="EZU7" s="195"/>
      <c r="EZV7" s="195"/>
      <c r="EZW7" s="195"/>
      <c r="EZX7" s="195"/>
      <c r="EZY7" s="195"/>
      <c r="EZZ7" s="195"/>
      <c r="FAA7" s="195"/>
      <c r="FAB7" s="195"/>
      <c r="FAC7" s="195"/>
      <c r="FAD7" s="195"/>
      <c r="FAE7" s="195"/>
      <c r="FAF7" s="195"/>
      <c r="FAG7" s="195"/>
      <c r="FAH7" s="195"/>
      <c r="FAI7" s="195"/>
      <c r="FAJ7" s="195"/>
      <c r="FAK7" s="195"/>
      <c r="FAL7" s="195"/>
      <c r="FAM7" s="195"/>
      <c r="FAN7" s="195"/>
      <c r="FAO7" s="195"/>
      <c r="FAP7" s="195"/>
      <c r="FAQ7" s="195"/>
      <c r="FAR7" s="195"/>
      <c r="FAS7" s="195"/>
      <c r="FAT7" s="195"/>
      <c r="FAU7" s="195"/>
      <c r="FAV7" s="195"/>
      <c r="FAW7" s="195"/>
      <c r="FAX7" s="195"/>
      <c r="FAY7" s="195"/>
      <c r="FAZ7" s="195"/>
      <c r="FBA7" s="195"/>
      <c r="FBB7" s="195"/>
      <c r="FBC7" s="195"/>
      <c r="FBD7" s="195"/>
      <c r="FBE7" s="195"/>
      <c r="FBF7" s="195"/>
      <c r="FBG7" s="195"/>
      <c r="FBH7" s="195"/>
      <c r="FBI7" s="195"/>
      <c r="FBJ7" s="195"/>
      <c r="FBK7" s="195"/>
      <c r="FBL7" s="195"/>
      <c r="FBM7" s="195"/>
      <c r="FBN7" s="195"/>
      <c r="FBO7" s="195"/>
      <c r="FBP7" s="195"/>
      <c r="FBQ7" s="195"/>
      <c r="FBR7" s="195"/>
      <c r="FBS7" s="195"/>
      <c r="FBT7" s="195"/>
      <c r="FBU7" s="195"/>
      <c r="FBV7" s="195"/>
      <c r="FBW7" s="195"/>
      <c r="FBX7" s="195"/>
      <c r="FBY7" s="195"/>
      <c r="FBZ7" s="195"/>
      <c r="FCA7" s="195"/>
      <c r="FCB7" s="195"/>
      <c r="FCC7" s="195"/>
      <c r="FCD7" s="195"/>
      <c r="FCE7" s="195"/>
      <c r="FCF7" s="195"/>
      <c r="FCG7" s="195"/>
      <c r="FCH7" s="195"/>
      <c r="FCI7" s="195"/>
      <c r="FCJ7" s="195"/>
      <c r="FCK7" s="195"/>
      <c r="FCL7" s="195"/>
      <c r="FCM7" s="195"/>
      <c r="FCN7" s="195"/>
      <c r="FCO7" s="195"/>
      <c r="FCP7" s="195"/>
      <c r="FCQ7" s="195"/>
      <c r="FCR7" s="195"/>
      <c r="FCS7" s="195"/>
      <c r="FCT7" s="195"/>
      <c r="FCU7" s="195"/>
      <c r="FCV7" s="195"/>
      <c r="FCW7" s="195"/>
      <c r="FCX7" s="195"/>
      <c r="FCY7" s="195"/>
      <c r="FCZ7" s="195"/>
      <c r="FDA7" s="195"/>
      <c r="FDB7" s="195"/>
      <c r="FDC7" s="195"/>
      <c r="FDD7" s="195"/>
      <c r="FDE7" s="195"/>
      <c r="FDF7" s="195"/>
      <c r="FDG7" s="195"/>
      <c r="FDH7" s="195"/>
      <c r="FDI7" s="195"/>
      <c r="FDJ7" s="195"/>
      <c r="FDK7" s="195"/>
      <c r="FDL7" s="195"/>
      <c r="FDM7" s="195"/>
      <c r="FDN7" s="195"/>
      <c r="FDO7" s="195"/>
      <c r="FDP7" s="195"/>
      <c r="FDQ7" s="195"/>
      <c r="FDR7" s="195"/>
      <c r="FDS7" s="195"/>
      <c r="FDT7" s="195"/>
      <c r="FDU7" s="195"/>
      <c r="FDV7" s="195"/>
      <c r="FDW7" s="195"/>
      <c r="FDX7" s="195"/>
      <c r="FDY7" s="195"/>
      <c r="FDZ7" s="195"/>
      <c r="FEA7" s="195"/>
      <c r="FEB7" s="195"/>
      <c r="FEC7" s="195"/>
      <c r="FED7" s="195"/>
      <c r="FEE7" s="195"/>
      <c r="FEF7" s="195"/>
      <c r="FEG7" s="195"/>
      <c r="FEH7" s="195"/>
      <c r="FEI7" s="195"/>
      <c r="FEJ7" s="195"/>
      <c r="FEK7" s="195"/>
      <c r="FEL7" s="195"/>
      <c r="FEM7" s="195"/>
      <c r="FEN7" s="195"/>
      <c r="FEO7" s="195"/>
      <c r="FEP7" s="195"/>
      <c r="FEQ7" s="195"/>
      <c r="FER7" s="195"/>
      <c r="FES7" s="195"/>
      <c r="FET7" s="195"/>
      <c r="FEU7" s="195"/>
      <c r="FEV7" s="195"/>
      <c r="FEW7" s="195"/>
      <c r="FEX7" s="195"/>
      <c r="FEY7" s="195"/>
      <c r="FEZ7" s="195"/>
      <c r="FFA7" s="195"/>
      <c r="FFB7" s="195"/>
      <c r="FFC7" s="195"/>
      <c r="FFD7" s="195"/>
      <c r="FFE7" s="195"/>
      <c r="FFF7" s="195"/>
      <c r="FFG7" s="195"/>
      <c r="FFH7" s="195"/>
      <c r="FFI7" s="195"/>
      <c r="FFJ7" s="195"/>
      <c r="FFK7" s="195"/>
      <c r="FFL7" s="195"/>
      <c r="FFM7" s="195"/>
      <c r="FFN7" s="195"/>
      <c r="FFO7" s="195"/>
      <c r="FFP7" s="195"/>
      <c r="FFQ7" s="195"/>
      <c r="FFR7" s="195"/>
      <c r="FFS7" s="195"/>
      <c r="FFT7" s="195"/>
      <c r="FFU7" s="195"/>
      <c r="FFV7" s="195"/>
      <c r="FFW7" s="195"/>
      <c r="FFX7" s="195"/>
      <c r="FFY7" s="195"/>
      <c r="FFZ7" s="195"/>
      <c r="FGA7" s="195"/>
      <c r="FGB7" s="195"/>
      <c r="FGC7" s="195"/>
      <c r="FGD7" s="195"/>
      <c r="FGE7" s="195"/>
      <c r="FGF7" s="195"/>
      <c r="FGG7" s="195"/>
      <c r="FGH7" s="195"/>
      <c r="FGI7" s="195"/>
      <c r="FGJ7" s="195"/>
      <c r="FGK7" s="195"/>
      <c r="FGL7" s="195"/>
      <c r="FGM7" s="195"/>
      <c r="FGN7" s="195"/>
      <c r="FGO7" s="195"/>
      <c r="FGP7" s="195"/>
      <c r="FGQ7" s="195"/>
      <c r="FGR7" s="195"/>
      <c r="FGS7" s="195"/>
      <c r="FGT7" s="195"/>
      <c r="FGU7" s="195"/>
      <c r="FGV7" s="195"/>
      <c r="FGW7" s="195"/>
      <c r="FGX7" s="195"/>
      <c r="FGY7" s="195"/>
      <c r="FGZ7" s="195"/>
      <c r="FHA7" s="195"/>
      <c r="FHB7" s="195"/>
      <c r="FHC7" s="195"/>
      <c r="FHD7" s="195"/>
      <c r="FHE7" s="195"/>
      <c r="FHF7" s="195"/>
      <c r="FHG7" s="195"/>
      <c r="FHH7" s="195"/>
      <c r="FHI7" s="195"/>
      <c r="FHJ7" s="195"/>
      <c r="FHK7" s="195"/>
      <c r="FHL7" s="195"/>
      <c r="FHM7" s="195"/>
      <c r="FHN7" s="195"/>
      <c r="FHO7" s="195"/>
      <c r="FHP7" s="195"/>
      <c r="FHQ7" s="195"/>
      <c r="FHR7" s="195"/>
      <c r="FHS7" s="195"/>
      <c r="FHT7" s="195"/>
      <c r="FHU7" s="195"/>
      <c r="FHV7" s="195"/>
      <c r="FHW7" s="195"/>
      <c r="FHX7" s="195"/>
      <c r="FHY7" s="195"/>
      <c r="FHZ7" s="195"/>
      <c r="FIA7" s="195"/>
      <c r="FIB7" s="195"/>
      <c r="FIC7" s="195"/>
      <c r="FID7" s="195"/>
      <c r="FIE7" s="195"/>
      <c r="FIF7" s="195"/>
      <c r="FIG7" s="195"/>
      <c r="FIH7" s="195"/>
      <c r="FII7" s="195"/>
      <c r="FIJ7" s="195"/>
      <c r="FIK7" s="195"/>
      <c r="FIL7" s="195"/>
      <c r="FIM7" s="195"/>
      <c r="FIN7" s="195"/>
      <c r="FIO7" s="195"/>
      <c r="FIP7" s="195"/>
      <c r="FIQ7" s="195"/>
      <c r="FIR7" s="195"/>
      <c r="FIS7" s="195"/>
      <c r="FIT7" s="195"/>
      <c r="FIU7" s="195"/>
      <c r="FIV7" s="195"/>
      <c r="FIW7" s="195"/>
      <c r="FIX7" s="195"/>
      <c r="FIY7" s="195"/>
      <c r="FIZ7" s="195"/>
      <c r="FJA7" s="195"/>
      <c r="FJB7" s="195"/>
      <c r="FJC7" s="195"/>
      <c r="FJD7" s="195"/>
      <c r="FJE7" s="195"/>
      <c r="FJF7" s="195"/>
      <c r="FJG7" s="195"/>
      <c r="FJH7" s="195"/>
      <c r="FJI7" s="195"/>
      <c r="FJJ7" s="195"/>
      <c r="FJK7" s="195"/>
      <c r="FJL7" s="195"/>
      <c r="FJM7" s="195"/>
      <c r="FJN7" s="195"/>
      <c r="FJO7" s="195"/>
      <c r="FJP7" s="195"/>
      <c r="FJQ7" s="195"/>
      <c r="FJR7" s="195"/>
      <c r="FJS7" s="195"/>
      <c r="FJT7" s="195"/>
      <c r="FJU7" s="195"/>
      <c r="FJV7" s="195"/>
      <c r="FJW7" s="195"/>
      <c r="FJX7" s="195"/>
      <c r="FJY7" s="195"/>
      <c r="FJZ7" s="195"/>
      <c r="FKA7" s="195"/>
      <c r="FKB7" s="195"/>
      <c r="FKC7" s="195"/>
      <c r="FKD7" s="195"/>
      <c r="FKE7" s="195"/>
      <c r="FKF7" s="195"/>
      <c r="FKG7" s="195"/>
      <c r="FKH7" s="195"/>
      <c r="FKI7" s="195"/>
      <c r="FKJ7" s="195"/>
      <c r="FKK7" s="195"/>
      <c r="FKL7" s="195"/>
      <c r="FKM7" s="195"/>
      <c r="FKN7" s="195"/>
      <c r="FKO7" s="195"/>
      <c r="FKP7" s="195"/>
      <c r="FKQ7" s="195"/>
      <c r="FKR7" s="195"/>
      <c r="FKS7" s="195"/>
      <c r="FKT7" s="195"/>
      <c r="FKU7" s="195"/>
      <c r="FKV7" s="195"/>
      <c r="FKW7" s="195"/>
      <c r="FKX7" s="195"/>
      <c r="FKY7" s="195"/>
      <c r="FKZ7" s="195"/>
      <c r="FLA7" s="195"/>
      <c r="FLB7" s="195"/>
      <c r="FLC7" s="195"/>
      <c r="FLD7" s="195"/>
      <c r="FLE7" s="195"/>
      <c r="FLF7" s="195"/>
      <c r="FLG7" s="195"/>
      <c r="FLH7" s="195"/>
      <c r="FLI7" s="195"/>
      <c r="FLJ7" s="195"/>
      <c r="FLK7" s="195"/>
      <c r="FLL7" s="195"/>
      <c r="FLM7" s="195"/>
      <c r="FLN7" s="195"/>
      <c r="FLO7" s="195"/>
      <c r="FLP7" s="195"/>
      <c r="FLQ7" s="195"/>
      <c r="FLR7" s="195"/>
      <c r="FLS7" s="195"/>
      <c r="FLT7" s="195"/>
      <c r="FLU7" s="195"/>
      <c r="FLV7" s="195"/>
      <c r="FLW7" s="195"/>
      <c r="FLX7" s="195"/>
      <c r="FLY7" s="195"/>
      <c r="FLZ7" s="195"/>
      <c r="FMA7" s="195"/>
      <c r="FMB7" s="195"/>
      <c r="FMC7" s="195"/>
      <c r="FMD7" s="195"/>
      <c r="FME7" s="195"/>
      <c r="FMF7" s="195"/>
      <c r="FMG7" s="195"/>
      <c r="FMH7" s="195"/>
      <c r="FMI7" s="195"/>
      <c r="FMJ7" s="195"/>
      <c r="FMK7" s="195"/>
      <c r="FML7" s="195"/>
      <c r="FMM7" s="195"/>
      <c r="FMN7" s="195"/>
      <c r="FMO7" s="195"/>
      <c r="FMP7" s="195"/>
      <c r="FMQ7" s="195"/>
      <c r="FMR7" s="195"/>
      <c r="FMS7" s="195"/>
      <c r="FMT7" s="195"/>
      <c r="FMU7" s="195"/>
      <c r="FMV7" s="195"/>
      <c r="FMW7" s="195"/>
      <c r="FMX7" s="195"/>
      <c r="FMY7" s="195"/>
      <c r="FMZ7" s="195"/>
      <c r="FNA7" s="195"/>
      <c r="FNB7" s="195"/>
      <c r="FNC7" s="195"/>
      <c r="FND7" s="195"/>
      <c r="FNE7" s="195"/>
      <c r="FNF7" s="195"/>
      <c r="FNG7" s="195"/>
      <c r="FNH7" s="195"/>
      <c r="FNI7" s="195"/>
      <c r="FNJ7" s="195"/>
      <c r="FNK7" s="195"/>
      <c r="FNL7" s="195"/>
      <c r="FNM7" s="195"/>
      <c r="FNN7" s="195"/>
      <c r="FNO7" s="195"/>
      <c r="FNP7" s="195"/>
      <c r="FNQ7" s="195"/>
      <c r="FNR7" s="195"/>
      <c r="FNS7" s="195"/>
      <c r="FNT7" s="195"/>
      <c r="FNU7" s="195"/>
      <c r="FNV7" s="195"/>
      <c r="FNW7" s="195"/>
      <c r="FNX7" s="195"/>
      <c r="FNY7" s="195"/>
      <c r="FNZ7" s="195"/>
      <c r="FOA7" s="195"/>
      <c r="FOB7" s="195"/>
      <c r="FOC7" s="195"/>
      <c r="FOD7" s="195"/>
      <c r="FOE7" s="195"/>
      <c r="FOF7" s="195"/>
      <c r="FOG7" s="195"/>
      <c r="FOH7" s="195"/>
      <c r="FOI7" s="195"/>
      <c r="FOJ7" s="195"/>
      <c r="FOK7" s="195"/>
      <c r="FOL7" s="195"/>
      <c r="FOM7" s="195"/>
      <c r="FON7" s="195"/>
      <c r="FOO7" s="195"/>
      <c r="FOP7" s="195"/>
      <c r="FOQ7" s="195"/>
      <c r="FOR7" s="195"/>
      <c r="FOS7" s="195"/>
      <c r="FOT7" s="195"/>
      <c r="FOU7" s="195"/>
      <c r="FOV7" s="195"/>
      <c r="FOW7" s="195"/>
      <c r="FOX7" s="195"/>
      <c r="FOY7" s="195"/>
      <c r="FOZ7" s="195"/>
      <c r="FPA7" s="195"/>
      <c r="FPB7" s="195"/>
      <c r="FPC7" s="195"/>
      <c r="FPD7" s="195"/>
      <c r="FPE7" s="195"/>
      <c r="FPF7" s="195"/>
      <c r="FPG7" s="195"/>
      <c r="FPH7" s="195"/>
      <c r="FPI7" s="195"/>
      <c r="FPJ7" s="195"/>
      <c r="FPK7" s="195"/>
      <c r="FPL7" s="195"/>
      <c r="FPM7" s="195"/>
      <c r="FPN7" s="195"/>
      <c r="FPO7" s="195"/>
      <c r="FPP7" s="195"/>
      <c r="FPQ7" s="195"/>
      <c r="FPR7" s="195"/>
      <c r="FPS7" s="195"/>
      <c r="FPT7" s="195"/>
      <c r="FPU7" s="195"/>
      <c r="FPV7" s="195"/>
      <c r="FPW7" s="195"/>
      <c r="FPX7" s="195"/>
      <c r="FPY7" s="195"/>
      <c r="FPZ7" s="195"/>
      <c r="FQA7" s="195"/>
      <c r="FQB7" s="195"/>
      <c r="FQC7" s="195"/>
      <c r="FQD7" s="195"/>
      <c r="FQE7" s="195"/>
      <c r="FQF7" s="195"/>
      <c r="FQG7" s="195"/>
      <c r="FQH7" s="195"/>
      <c r="FQI7" s="195"/>
      <c r="FQJ7" s="195"/>
      <c r="FQK7" s="195"/>
      <c r="FQL7" s="195"/>
      <c r="FQM7" s="195"/>
      <c r="FQN7" s="195"/>
      <c r="FQO7" s="195"/>
      <c r="FQP7" s="195"/>
      <c r="FQQ7" s="195"/>
      <c r="FQR7" s="195"/>
      <c r="FQS7" s="195"/>
      <c r="FQT7" s="195"/>
      <c r="FQU7" s="195"/>
      <c r="FQV7" s="195"/>
      <c r="FQW7" s="195"/>
      <c r="FQX7" s="195"/>
      <c r="FQY7" s="195"/>
      <c r="FQZ7" s="195"/>
      <c r="FRA7" s="195"/>
      <c r="FRB7" s="195"/>
      <c r="FRC7" s="195"/>
      <c r="FRD7" s="195"/>
      <c r="FRE7" s="195"/>
      <c r="FRF7" s="195"/>
      <c r="FRG7" s="195"/>
      <c r="FRH7" s="195"/>
      <c r="FRI7" s="195"/>
      <c r="FRJ7" s="195"/>
      <c r="FRK7" s="195"/>
      <c r="FRL7" s="195"/>
      <c r="FRM7" s="195"/>
      <c r="FRN7" s="195"/>
      <c r="FRO7" s="195"/>
      <c r="FRP7" s="195"/>
      <c r="FRQ7" s="195"/>
      <c r="FRR7" s="195"/>
      <c r="FRS7" s="195"/>
      <c r="FRT7" s="195"/>
      <c r="FRU7" s="195"/>
      <c r="FRV7" s="195"/>
      <c r="FRW7" s="195"/>
      <c r="FRX7" s="195"/>
      <c r="FRY7" s="195"/>
      <c r="FRZ7" s="195"/>
      <c r="FSA7" s="195"/>
      <c r="FSB7" s="195"/>
      <c r="FSC7" s="195"/>
      <c r="FSD7" s="195"/>
      <c r="FSE7" s="195"/>
      <c r="FSF7" s="195"/>
      <c r="FSG7" s="195"/>
      <c r="FSH7" s="195"/>
      <c r="FSI7" s="195"/>
      <c r="FSJ7" s="195"/>
      <c r="FSK7" s="195"/>
      <c r="FSL7" s="195"/>
      <c r="FSM7" s="195"/>
      <c r="FSN7" s="195"/>
      <c r="FSO7" s="195"/>
      <c r="FSP7" s="195"/>
      <c r="FSQ7" s="195"/>
      <c r="FSR7" s="195"/>
      <c r="FSS7" s="195"/>
      <c r="FST7" s="195"/>
      <c r="FSU7" s="195"/>
      <c r="FSV7" s="195"/>
      <c r="FSW7" s="195"/>
      <c r="FSX7" s="195"/>
      <c r="FSY7" s="195"/>
      <c r="FSZ7" s="195"/>
      <c r="FTA7" s="195"/>
      <c r="FTB7" s="195"/>
      <c r="FTC7" s="195"/>
      <c r="FTD7" s="195"/>
      <c r="FTE7" s="195"/>
      <c r="FTF7" s="195"/>
      <c r="FTG7" s="195"/>
      <c r="FTH7" s="195"/>
      <c r="FTI7" s="195"/>
      <c r="FTJ7" s="195"/>
      <c r="FTK7" s="195"/>
      <c r="FTL7" s="195"/>
      <c r="FTM7" s="195"/>
      <c r="FTN7" s="195"/>
      <c r="FTO7" s="195"/>
      <c r="FTP7" s="195"/>
      <c r="FTQ7" s="195"/>
      <c r="FTR7" s="195"/>
      <c r="FTS7" s="195"/>
      <c r="FTT7" s="195"/>
      <c r="FTU7" s="195"/>
      <c r="FTV7" s="195"/>
      <c r="FTW7" s="195"/>
      <c r="FTX7" s="195"/>
      <c r="FTY7" s="195"/>
      <c r="FTZ7" s="195"/>
      <c r="FUA7" s="195"/>
      <c r="FUB7" s="195"/>
      <c r="FUC7" s="195"/>
      <c r="FUD7" s="195"/>
      <c r="FUE7" s="195"/>
      <c r="FUF7" s="195"/>
      <c r="FUG7" s="195"/>
      <c r="FUH7" s="195"/>
      <c r="FUI7" s="195"/>
      <c r="FUJ7" s="195"/>
      <c r="FUK7" s="195"/>
      <c r="FUL7" s="195"/>
      <c r="FUM7" s="195"/>
      <c r="FUN7" s="195"/>
      <c r="FUO7" s="195"/>
      <c r="FUP7" s="195"/>
      <c r="FUQ7" s="195"/>
      <c r="FUR7" s="195"/>
      <c r="FUS7" s="195"/>
      <c r="FUT7" s="195"/>
      <c r="FUU7" s="195"/>
      <c r="FUV7" s="195"/>
      <c r="FUW7" s="195"/>
      <c r="FUX7" s="195"/>
      <c r="FUY7" s="195"/>
      <c r="FUZ7" s="195"/>
      <c r="FVA7" s="195"/>
      <c r="FVB7" s="195"/>
      <c r="FVC7" s="195"/>
      <c r="FVD7" s="195"/>
      <c r="FVE7" s="195"/>
      <c r="FVF7" s="195"/>
      <c r="FVG7" s="195"/>
      <c r="FVH7" s="195"/>
      <c r="FVI7" s="195"/>
      <c r="FVJ7" s="195"/>
      <c r="FVK7" s="195"/>
      <c r="FVL7" s="195"/>
      <c r="FVM7" s="195"/>
      <c r="FVN7" s="195"/>
      <c r="FVO7" s="195"/>
      <c r="FVP7" s="195"/>
      <c r="FVQ7" s="195"/>
      <c r="FVR7" s="195"/>
      <c r="FVS7" s="195"/>
      <c r="FVT7" s="195"/>
      <c r="FVU7" s="195"/>
      <c r="FVV7" s="195"/>
      <c r="FVW7" s="195"/>
      <c r="FVX7" s="195"/>
      <c r="FVY7" s="195"/>
      <c r="FVZ7" s="195"/>
      <c r="FWA7" s="195"/>
      <c r="FWB7" s="195"/>
      <c r="FWC7" s="195"/>
      <c r="FWD7" s="195"/>
      <c r="FWE7" s="195"/>
      <c r="FWF7" s="195"/>
      <c r="FWG7" s="195"/>
      <c r="FWH7" s="195"/>
      <c r="FWI7" s="195"/>
      <c r="FWJ7" s="195"/>
      <c r="FWK7" s="195"/>
      <c r="FWL7" s="195"/>
      <c r="FWM7" s="195"/>
      <c r="FWN7" s="195"/>
      <c r="FWO7" s="195"/>
      <c r="FWP7" s="195"/>
      <c r="FWQ7" s="195"/>
      <c r="FWR7" s="195"/>
      <c r="FWS7" s="195"/>
      <c r="FWT7" s="195"/>
      <c r="FWU7" s="195"/>
      <c r="FWV7" s="195"/>
      <c r="FWW7" s="195"/>
      <c r="FWX7" s="195"/>
      <c r="FWY7" s="195"/>
      <c r="FWZ7" s="195"/>
      <c r="FXA7" s="195"/>
      <c r="FXB7" s="195"/>
      <c r="FXC7" s="195"/>
      <c r="FXD7" s="195"/>
      <c r="FXE7" s="195"/>
      <c r="FXF7" s="195"/>
      <c r="FXG7" s="195"/>
      <c r="FXH7" s="195"/>
      <c r="FXI7" s="195"/>
      <c r="FXJ7" s="195"/>
      <c r="FXK7" s="195"/>
      <c r="FXL7" s="195"/>
      <c r="FXM7" s="195"/>
      <c r="FXN7" s="195"/>
      <c r="FXO7" s="195"/>
      <c r="FXP7" s="195"/>
      <c r="FXQ7" s="195"/>
      <c r="FXR7" s="195"/>
      <c r="FXS7" s="195"/>
      <c r="FXT7" s="195"/>
      <c r="FXU7" s="195"/>
      <c r="FXV7" s="195"/>
      <c r="FXW7" s="195"/>
      <c r="FXX7" s="195"/>
      <c r="FXY7" s="195"/>
      <c r="FXZ7" s="195"/>
      <c r="FYA7" s="195"/>
      <c r="FYB7" s="195"/>
      <c r="FYC7" s="195"/>
      <c r="FYD7" s="195"/>
      <c r="FYE7" s="195"/>
      <c r="FYF7" s="195"/>
      <c r="FYG7" s="195"/>
      <c r="FYH7" s="195"/>
      <c r="FYI7" s="195"/>
      <c r="FYJ7" s="195"/>
      <c r="FYK7" s="195"/>
      <c r="FYL7" s="195"/>
      <c r="FYM7" s="195"/>
      <c r="FYN7" s="195"/>
      <c r="FYO7" s="195"/>
      <c r="FYP7" s="195"/>
      <c r="FYQ7" s="195"/>
      <c r="FYR7" s="195"/>
      <c r="FYS7" s="195"/>
      <c r="FYT7" s="195"/>
      <c r="FYU7" s="195"/>
      <c r="FYV7" s="195"/>
      <c r="FYW7" s="195"/>
      <c r="FYX7" s="195"/>
      <c r="FYY7" s="195"/>
      <c r="FYZ7" s="195"/>
      <c r="FZA7" s="195"/>
      <c r="FZB7" s="195"/>
      <c r="FZC7" s="195"/>
      <c r="FZD7" s="195"/>
      <c r="FZE7" s="195"/>
      <c r="FZF7" s="195"/>
      <c r="FZG7" s="195"/>
      <c r="FZH7" s="195"/>
      <c r="FZI7" s="195"/>
      <c r="FZJ7" s="195"/>
      <c r="FZK7" s="195"/>
      <c r="FZL7" s="195"/>
      <c r="FZM7" s="195"/>
      <c r="FZN7" s="195"/>
      <c r="FZO7" s="195"/>
      <c r="FZP7" s="195"/>
      <c r="FZQ7" s="195"/>
      <c r="FZR7" s="195"/>
      <c r="FZS7" s="195"/>
      <c r="FZT7" s="195"/>
      <c r="FZU7" s="195"/>
      <c r="FZV7" s="195"/>
      <c r="FZW7" s="195"/>
      <c r="FZX7" s="195"/>
      <c r="FZY7" s="195"/>
      <c r="FZZ7" s="195"/>
      <c r="GAA7" s="195"/>
      <c r="GAB7" s="195"/>
      <c r="GAC7" s="195"/>
      <c r="GAD7" s="195"/>
      <c r="GAE7" s="195"/>
      <c r="GAF7" s="195"/>
      <c r="GAG7" s="195"/>
      <c r="GAH7" s="195"/>
      <c r="GAI7" s="195"/>
      <c r="GAJ7" s="195"/>
      <c r="GAK7" s="195"/>
      <c r="GAL7" s="195"/>
      <c r="GAM7" s="195"/>
      <c r="GAN7" s="195"/>
      <c r="GAO7" s="195"/>
      <c r="GAP7" s="195"/>
      <c r="GAQ7" s="195"/>
      <c r="GAR7" s="195"/>
      <c r="GAS7" s="195"/>
      <c r="GAT7" s="195"/>
      <c r="GAU7" s="195"/>
      <c r="GAV7" s="195"/>
      <c r="GAW7" s="195"/>
      <c r="GAX7" s="195"/>
      <c r="GAY7" s="195"/>
      <c r="GAZ7" s="195"/>
      <c r="GBA7" s="195"/>
      <c r="GBB7" s="195"/>
      <c r="GBC7" s="195"/>
      <c r="GBD7" s="195"/>
      <c r="GBE7" s="195"/>
      <c r="GBF7" s="195"/>
      <c r="GBG7" s="195"/>
      <c r="GBH7" s="195"/>
      <c r="GBI7" s="195"/>
      <c r="GBJ7" s="195"/>
      <c r="GBK7" s="195"/>
      <c r="GBL7" s="195"/>
      <c r="GBM7" s="195"/>
      <c r="GBN7" s="195"/>
      <c r="GBO7" s="195"/>
      <c r="GBP7" s="195"/>
      <c r="GBQ7" s="195"/>
      <c r="GBR7" s="195"/>
      <c r="GBS7" s="195"/>
      <c r="GBT7" s="195"/>
      <c r="GBU7" s="195"/>
      <c r="GBV7" s="195"/>
      <c r="GBW7" s="195"/>
      <c r="GBX7" s="195"/>
      <c r="GBY7" s="195"/>
      <c r="GBZ7" s="195"/>
      <c r="GCA7" s="195"/>
      <c r="GCB7" s="195"/>
      <c r="GCC7" s="195"/>
      <c r="GCD7" s="195"/>
      <c r="GCE7" s="195"/>
      <c r="GCF7" s="195"/>
      <c r="GCG7" s="195"/>
      <c r="GCH7" s="195"/>
      <c r="GCI7" s="195"/>
      <c r="GCJ7" s="195"/>
      <c r="GCK7" s="195"/>
      <c r="GCL7" s="195"/>
      <c r="GCM7" s="195"/>
      <c r="GCN7" s="195"/>
      <c r="GCO7" s="195"/>
      <c r="GCP7" s="195"/>
      <c r="GCQ7" s="195"/>
      <c r="GCR7" s="195"/>
      <c r="GCS7" s="195"/>
      <c r="GCT7" s="195"/>
      <c r="GCU7" s="195"/>
      <c r="GCV7" s="195"/>
      <c r="GCW7" s="195"/>
      <c r="GCX7" s="195"/>
      <c r="GCY7" s="195"/>
      <c r="GCZ7" s="195"/>
      <c r="GDA7" s="195"/>
      <c r="GDB7" s="195"/>
      <c r="GDC7" s="195"/>
      <c r="GDD7" s="195"/>
      <c r="GDE7" s="195"/>
      <c r="GDF7" s="195"/>
      <c r="GDG7" s="195"/>
      <c r="GDH7" s="195"/>
      <c r="GDI7" s="195"/>
      <c r="GDJ7" s="195"/>
      <c r="GDK7" s="195"/>
      <c r="GDL7" s="195"/>
      <c r="GDM7" s="195"/>
      <c r="GDN7" s="195"/>
      <c r="GDO7" s="195"/>
      <c r="GDP7" s="195"/>
      <c r="GDQ7" s="195"/>
      <c r="GDR7" s="195"/>
      <c r="GDS7" s="195"/>
      <c r="GDT7" s="195"/>
      <c r="GDU7" s="195"/>
      <c r="GDV7" s="195"/>
      <c r="GDW7" s="195"/>
      <c r="GDX7" s="195"/>
      <c r="GDY7" s="195"/>
      <c r="GDZ7" s="195"/>
      <c r="GEA7" s="195"/>
      <c r="GEB7" s="195"/>
      <c r="GEC7" s="195"/>
      <c r="GED7" s="195"/>
      <c r="GEE7" s="195"/>
      <c r="GEF7" s="195"/>
      <c r="GEG7" s="195"/>
      <c r="GEH7" s="195"/>
      <c r="GEI7" s="195"/>
      <c r="GEJ7" s="195"/>
      <c r="GEK7" s="195"/>
      <c r="GEL7" s="195"/>
      <c r="GEM7" s="195"/>
      <c r="GEN7" s="195"/>
      <c r="GEO7" s="195"/>
      <c r="GEP7" s="195"/>
      <c r="GEQ7" s="195"/>
      <c r="GER7" s="195"/>
      <c r="GES7" s="195"/>
      <c r="GET7" s="195"/>
      <c r="GEU7" s="195"/>
      <c r="GEV7" s="195"/>
      <c r="GEW7" s="195"/>
      <c r="GEX7" s="195"/>
      <c r="GEY7" s="195"/>
      <c r="GEZ7" s="195"/>
      <c r="GFA7" s="195"/>
      <c r="GFB7" s="195"/>
      <c r="GFC7" s="195"/>
      <c r="GFD7" s="195"/>
      <c r="GFE7" s="195"/>
      <c r="GFF7" s="195"/>
      <c r="GFG7" s="195"/>
      <c r="GFH7" s="195"/>
      <c r="GFI7" s="195"/>
      <c r="GFJ7" s="195"/>
      <c r="GFK7" s="195"/>
      <c r="GFL7" s="195"/>
      <c r="GFM7" s="195"/>
      <c r="GFN7" s="195"/>
      <c r="GFO7" s="195"/>
      <c r="GFP7" s="195"/>
      <c r="GFQ7" s="195"/>
      <c r="GFR7" s="195"/>
      <c r="GFS7" s="195"/>
      <c r="GFT7" s="195"/>
      <c r="GFU7" s="195"/>
      <c r="GFV7" s="195"/>
      <c r="GFW7" s="195"/>
      <c r="GFX7" s="195"/>
      <c r="GFY7" s="195"/>
      <c r="GFZ7" s="195"/>
      <c r="GGA7" s="195"/>
      <c r="GGB7" s="195"/>
      <c r="GGC7" s="195"/>
      <c r="GGD7" s="195"/>
      <c r="GGE7" s="195"/>
      <c r="GGF7" s="195"/>
      <c r="GGG7" s="195"/>
      <c r="GGH7" s="195"/>
      <c r="GGI7" s="195"/>
      <c r="GGJ7" s="195"/>
      <c r="GGK7" s="195"/>
      <c r="GGL7" s="195"/>
      <c r="GGM7" s="195"/>
      <c r="GGN7" s="195"/>
      <c r="GGO7" s="195"/>
      <c r="GGP7" s="195"/>
      <c r="GGQ7" s="195"/>
      <c r="GGR7" s="195"/>
      <c r="GGS7" s="195"/>
      <c r="GGT7" s="195"/>
      <c r="GGU7" s="195"/>
      <c r="GGV7" s="195"/>
      <c r="GGW7" s="195"/>
      <c r="GGX7" s="195"/>
      <c r="GGY7" s="195"/>
      <c r="GGZ7" s="195"/>
      <c r="GHA7" s="195"/>
      <c r="GHB7" s="195"/>
      <c r="GHC7" s="195"/>
      <c r="GHD7" s="195"/>
      <c r="GHE7" s="195"/>
      <c r="GHF7" s="195"/>
      <c r="GHG7" s="195"/>
      <c r="GHH7" s="195"/>
      <c r="GHI7" s="195"/>
      <c r="GHJ7" s="195"/>
      <c r="GHK7" s="195"/>
      <c r="GHL7" s="195"/>
      <c r="GHM7" s="195"/>
      <c r="GHN7" s="195"/>
      <c r="GHO7" s="195"/>
      <c r="GHP7" s="195"/>
      <c r="GHQ7" s="195"/>
      <c r="GHR7" s="195"/>
      <c r="GHS7" s="195"/>
      <c r="GHT7" s="195"/>
      <c r="GHU7" s="195"/>
      <c r="GHV7" s="195"/>
      <c r="GHW7" s="195"/>
      <c r="GHX7" s="195"/>
      <c r="GHY7" s="195"/>
      <c r="GHZ7" s="195"/>
      <c r="GIA7" s="195"/>
      <c r="GIB7" s="195"/>
      <c r="GIC7" s="195"/>
      <c r="GID7" s="195"/>
      <c r="GIE7" s="195"/>
      <c r="GIF7" s="195"/>
      <c r="GIG7" s="195"/>
      <c r="GIH7" s="195"/>
      <c r="GII7" s="195"/>
      <c r="GIJ7" s="195"/>
      <c r="GIK7" s="195"/>
      <c r="GIL7" s="195"/>
      <c r="GIM7" s="195"/>
      <c r="GIN7" s="195"/>
      <c r="GIO7" s="195"/>
      <c r="GIP7" s="195"/>
      <c r="GIQ7" s="195"/>
      <c r="GIR7" s="195"/>
      <c r="GIS7" s="195"/>
      <c r="GIT7" s="195"/>
      <c r="GIU7" s="195"/>
      <c r="GIV7" s="195"/>
      <c r="GIW7" s="195"/>
      <c r="GIX7" s="195"/>
      <c r="GIY7" s="195"/>
      <c r="GIZ7" s="195"/>
      <c r="GJA7" s="195"/>
      <c r="GJB7" s="195"/>
      <c r="GJC7" s="195"/>
      <c r="GJD7" s="195"/>
      <c r="GJE7" s="195"/>
      <c r="GJF7" s="195"/>
      <c r="GJG7" s="195"/>
      <c r="GJH7" s="195"/>
      <c r="GJI7" s="195"/>
      <c r="GJJ7" s="195"/>
      <c r="GJK7" s="195"/>
      <c r="GJL7" s="195"/>
      <c r="GJM7" s="195"/>
      <c r="GJN7" s="195"/>
      <c r="GJO7" s="195"/>
      <c r="GJP7" s="195"/>
      <c r="GJQ7" s="195"/>
      <c r="GJR7" s="195"/>
      <c r="GJS7" s="195"/>
      <c r="GJT7" s="195"/>
      <c r="GJU7" s="195"/>
      <c r="GJV7" s="195"/>
      <c r="GJW7" s="195"/>
      <c r="GJX7" s="195"/>
      <c r="GJY7" s="195"/>
      <c r="GJZ7" s="195"/>
      <c r="GKA7" s="195"/>
      <c r="GKB7" s="195"/>
      <c r="GKC7" s="195"/>
      <c r="GKD7" s="195"/>
      <c r="GKE7" s="195"/>
      <c r="GKF7" s="195"/>
      <c r="GKG7" s="195"/>
      <c r="GKH7" s="195"/>
      <c r="GKI7" s="195"/>
      <c r="GKJ7" s="195"/>
      <c r="GKK7" s="195"/>
      <c r="GKL7" s="195"/>
      <c r="GKM7" s="195"/>
      <c r="GKN7" s="195"/>
      <c r="GKO7" s="195"/>
      <c r="GKP7" s="195"/>
      <c r="GKQ7" s="195"/>
      <c r="GKR7" s="195"/>
      <c r="GKS7" s="195"/>
      <c r="GKT7" s="195"/>
      <c r="GKU7" s="195"/>
      <c r="GKV7" s="195"/>
      <c r="GKW7" s="195"/>
      <c r="GKX7" s="195"/>
      <c r="GKY7" s="195"/>
      <c r="GKZ7" s="195"/>
      <c r="GLA7" s="195"/>
      <c r="GLB7" s="195"/>
      <c r="GLC7" s="195"/>
      <c r="GLD7" s="195"/>
      <c r="GLE7" s="195"/>
      <c r="GLF7" s="195"/>
      <c r="GLG7" s="195"/>
      <c r="GLH7" s="195"/>
      <c r="GLI7" s="195"/>
      <c r="GLJ7" s="195"/>
      <c r="GLK7" s="195"/>
      <c r="GLL7" s="195"/>
      <c r="GLM7" s="195"/>
      <c r="GLN7" s="195"/>
      <c r="GLO7" s="195"/>
      <c r="GLP7" s="195"/>
      <c r="GLQ7" s="195"/>
      <c r="GLR7" s="195"/>
      <c r="GLS7" s="195"/>
      <c r="GLT7" s="195"/>
      <c r="GLU7" s="195"/>
      <c r="GLV7" s="195"/>
      <c r="GLW7" s="195"/>
      <c r="GLX7" s="195"/>
      <c r="GLY7" s="195"/>
      <c r="GLZ7" s="195"/>
      <c r="GMA7" s="195"/>
      <c r="GMB7" s="195"/>
      <c r="GMC7" s="195"/>
      <c r="GMD7" s="195"/>
      <c r="GME7" s="195"/>
      <c r="GMF7" s="195"/>
      <c r="GMG7" s="195"/>
      <c r="GMH7" s="195"/>
      <c r="GMI7" s="195"/>
      <c r="GMJ7" s="195"/>
      <c r="GMK7" s="195"/>
      <c r="GML7" s="195"/>
      <c r="GMM7" s="195"/>
      <c r="GMN7" s="195"/>
      <c r="GMO7" s="195"/>
      <c r="GMP7" s="195"/>
      <c r="GMQ7" s="195"/>
      <c r="GMR7" s="195"/>
      <c r="GMS7" s="195"/>
      <c r="GMT7" s="195"/>
      <c r="GMU7" s="195"/>
      <c r="GMV7" s="195"/>
      <c r="GMW7" s="195"/>
      <c r="GMX7" s="195"/>
      <c r="GMY7" s="195"/>
      <c r="GMZ7" s="195"/>
      <c r="GNA7" s="195"/>
      <c r="GNB7" s="195"/>
      <c r="GNC7" s="195"/>
      <c r="GND7" s="195"/>
      <c r="GNE7" s="195"/>
      <c r="GNF7" s="195"/>
      <c r="GNG7" s="195"/>
      <c r="GNH7" s="195"/>
      <c r="GNI7" s="195"/>
      <c r="GNJ7" s="195"/>
      <c r="GNK7" s="195"/>
      <c r="GNL7" s="195"/>
      <c r="GNM7" s="195"/>
      <c r="GNN7" s="195"/>
      <c r="GNO7" s="195"/>
      <c r="GNP7" s="195"/>
      <c r="GNQ7" s="195"/>
      <c r="GNR7" s="195"/>
      <c r="GNS7" s="195"/>
      <c r="GNT7" s="195"/>
      <c r="GNU7" s="195"/>
      <c r="GNV7" s="195"/>
      <c r="GNW7" s="195"/>
      <c r="GNX7" s="195"/>
      <c r="GNY7" s="195"/>
      <c r="GNZ7" s="195"/>
      <c r="GOA7" s="195"/>
      <c r="GOB7" s="195"/>
      <c r="GOC7" s="195"/>
      <c r="GOD7" s="195"/>
      <c r="GOE7" s="195"/>
      <c r="GOF7" s="195"/>
      <c r="GOG7" s="195"/>
      <c r="GOH7" s="195"/>
      <c r="GOI7" s="195"/>
      <c r="GOJ7" s="195"/>
      <c r="GOK7" s="195"/>
      <c r="GOL7" s="195"/>
      <c r="GOM7" s="195"/>
      <c r="GON7" s="195"/>
      <c r="GOO7" s="195"/>
      <c r="GOP7" s="195"/>
      <c r="GOQ7" s="195"/>
      <c r="GOR7" s="195"/>
      <c r="GOS7" s="195"/>
      <c r="GOT7" s="195"/>
      <c r="GOU7" s="195"/>
      <c r="GOV7" s="195"/>
      <c r="GOW7" s="195"/>
      <c r="GOX7" s="195"/>
      <c r="GOY7" s="195"/>
      <c r="GOZ7" s="195"/>
      <c r="GPA7" s="195"/>
      <c r="GPB7" s="195"/>
      <c r="GPC7" s="195"/>
      <c r="GPD7" s="195"/>
      <c r="GPE7" s="195"/>
      <c r="GPF7" s="195"/>
      <c r="GPG7" s="195"/>
      <c r="GPH7" s="195"/>
      <c r="GPI7" s="195"/>
      <c r="GPJ7" s="195"/>
      <c r="GPK7" s="195"/>
      <c r="GPL7" s="195"/>
      <c r="GPM7" s="195"/>
      <c r="GPN7" s="195"/>
      <c r="GPO7" s="195"/>
      <c r="GPP7" s="195"/>
      <c r="GPQ7" s="195"/>
      <c r="GPR7" s="195"/>
      <c r="GPS7" s="195"/>
      <c r="GPT7" s="195"/>
      <c r="GPU7" s="195"/>
      <c r="GPV7" s="195"/>
      <c r="GPW7" s="195"/>
      <c r="GPX7" s="195"/>
      <c r="GPY7" s="195"/>
      <c r="GPZ7" s="195"/>
      <c r="GQA7" s="195"/>
      <c r="GQB7" s="195"/>
      <c r="GQC7" s="195"/>
      <c r="GQD7" s="195"/>
      <c r="GQE7" s="195"/>
      <c r="GQF7" s="195"/>
      <c r="GQG7" s="195"/>
      <c r="GQH7" s="195"/>
      <c r="GQI7" s="195"/>
      <c r="GQJ7" s="195"/>
      <c r="GQK7" s="195"/>
      <c r="GQL7" s="195"/>
      <c r="GQM7" s="195"/>
      <c r="GQN7" s="195"/>
      <c r="GQO7" s="195"/>
      <c r="GQP7" s="195"/>
      <c r="GQQ7" s="195"/>
      <c r="GQR7" s="195"/>
      <c r="GQS7" s="195"/>
      <c r="GQT7" s="195"/>
      <c r="GQU7" s="195"/>
      <c r="GQV7" s="195"/>
      <c r="GQW7" s="195"/>
      <c r="GQX7" s="195"/>
      <c r="GQY7" s="195"/>
      <c r="GQZ7" s="195"/>
      <c r="GRA7" s="195"/>
      <c r="GRB7" s="195"/>
      <c r="GRC7" s="195"/>
      <c r="GRD7" s="195"/>
      <c r="GRE7" s="195"/>
      <c r="GRF7" s="195"/>
      <c r="GRG7" s="195"/>
      <c r="GRH7" s="195"/>
      <c r="GRI7" s="195"/>
      <c r="GRJ7" s="195"/>
      <c r="GRK7" s="195"/>
      <c r="GRL7" s="195"/>
      <c r="GRM7" s="195"/>
      <c r="GRN7" s="195"/>
      <c r="GRO7" s="195"/>
      <c r="GRP7" s="195"/>
      <c r="GRQ7" s="195"/>
      <c r="GRR7" s="195"/>
      <c r="GRS7" s="195"/>
      <c r="GRT7" s="195"/>
      <c r="GRU7" s="195"/>
      <c r="GRV7" s="195"/>
      <c r="GRW7" s="195"/>
      <c r="GRX7" s="195"/>
      <c r="GRY7" s="195"/>
      <c r="GRZ7" s="195"/>
      <c r="GSA7" s="195"/>
      <c r="GSB7" s="195"/>
      <c r="GSC7" s="195"/>
      <c r="GSD7" s="195"/>
      <c r="GSE7" s="195"/>
      <c r="GSF7" s="195"/>
      <c r="GSG7" s="195"/>
      <c r="GSH7" s="195"/>
      <c r="GSI7" s="195"/>
      <c r="GSJ7" s="195"/>
      <c r="GSK7" s="195"/>
      <c r="GSL7" s="195"/>
      <c r="GSM7" s="195"/>
      <c r="GSN7" s="195"/>
      <c r="GSO7" s="195"/>
      <c r="GSP7" s="195"/>
      <c r="GSQ7" s="195"/>
      <c r="GSR7" s="195"/>
      <c r="GSS7" s="195"/>
      <c r="GST7" s="195"/>
      <c r="GSU7" s="195"/>
      <c r="GSV7" s="195"/>
      <c r="GSW7" s="195"/>
      <c r="GSX7" s="195"/>
      <c r="GSY7" s="195"/>
      <c r="GSZ7" s="195"/>
      <c r="GTA7" s="195"/>
      <c r="GTB7" s="195"/>
      <c r="GTC7" s="195"/>
      <c r="GTD7" s="195"/>
      <c r="GTE7" s="195"/>
      <c r="GTF7" s="195"/>
      <c r="GTG7" s="195"/>
      <c r="GTH7" s="195"/>
      <c r="GTI7" s="195"/>
      <c r="GTJ7" s="195"/>
      <c r="GTK7" s="195"/>
      <c r="GTL7" s="195"/>
      <c r="GTM7" s="195"/>
      <c r="GTN7" s="195"/>
      <c r="GTO7" s="195"/>
      <c r="GTP7" s="195"/>
      <c r="GTQ7" s="195"/>
      <c r="GTR7" s="195"/>
      <c r="GTS7" s="195"/>
      <c r="GTT7" s="195"/>
      <c r="GTU7" s="195"/>
      <c r="GTV7" s="195"/>
      <c r="GTW7" s="195"/>
      <c r="GTX7" s="195"/>
      <c r="GTY7" s="195"/>
      <c r="GTZ7" s="195"/>
      <c r="GUA7" s="195"/>
      <c r="GUB7" s="195"/>
      <c r="GUC7" s="195"/>
      <c r="GUD7" s="195"/>
      <c r="GUE7" s="195"/>
      <c r="GUF7" s="195"/>
      <c r="GUG7" s="195"/>
      <c r="GUH7" s="195"/>
      <c r="GUI7" s="195"/>
      <c r="GUJ7" s="195"/>
      <c r="GUK7" s="195"/>
      <c r="GUL7" s="195"/>
      <c r="GUM7" s="195"/>
      <c r="GUN7" s="195"/>
      <c r="GUO7" s="195"/>
      <c r="GUP7" s="195"/>
      <c r="GUQ7" s="195"/>
      <c r="GUR7" s="195"/>
      <c r="GUS7" s="195"/>
      <c r="GUT7" s="195"/>
      <c r="GUU7" s="195"/>
      <c r="GUV7" s="195"/>
      <c r="GUW7" s="195"/>
      <c r="GUX7" s="195"/>
      <c r="GUY7" s="195"/>
      <c r="GUZ7" s="195"/>
      <c r="GVA7" s="195"/>
      <c r="GVB7" s="195"/>
      <c r="GVC7" s="195"/>
      <c r="GVD7" s="195"/>
      <c r="GVE7" s="195"/>
      <c r="GVF7" s="195"/>
      <c r="GVG7" s="195"/>
      <c r="GVH7" s="195"/>
      <c r="GVI7" s="195"/>
      <c r="GVJ7" s="195"/>
      <c r="GVK7" s="195"/>
      <c r="GVL7" s="195"/>
      <c r="GVM7" s="195"/>
      <c r="GVN7" s="195"/>
      <c r="GVO7" s="195"/>
      <c r="GVP7" s="195"/>
      <c r="GVQ7" s="195"/>
      <c r="GVR7" s="195"/>
      <c r="GVS7" s="195"/>
      <c r="GVT7" s="195"/>
      <c r="GVU7" s="195"/>
      <c r="GVV7" s="195"/>
      <c r="GVW7" s="195"/>
      <c r="GVX7" s="195"/>
      <c r="GVY7" s="195"/>
      <c r="GVZ7" s="195"/>
      <c r="GWA7" s="195"/>
      <c r="GWB7" s="195"/>
      <c r="GWC7" s="195"/>
      <c r="GWD7" s="195"/>
      <c r="GWE7" s="195"/>
      <c r="GWF7" s="195"/>
      <c r="GWG7" s="195"/>
      <c r="GWH7" s="195"/>
      <c r="GWI7" s="195"/>
      <c r="GWJ7" s="195"/>
      <c r="GWK7" s="195"/>
      <c r="GWL7" s="195"/>
      <c r="GWM7" s="195"/>
      <c r="GWN7" s="195"/>
      <c r="GWO7" s="195"/>
      <c r="GWP7" s="195"/>
      <c r="GWQ7" s="195"/>
      <c r="GWR7" s="195"/>
      <c r="GWS7" s="195"/>
      <c r="GWT7" s="195"/>
      <c r="GWU7" s="195"/>
      <c r="GWV7" s="195"/>
      <c r="GWW7" s="195"/>
      <c r="GWX7" s="195"/>
      <c r="GWY7" s="195"/>
      <c r="GWZ7" s="195"/>
      <c r="GXA7" s="195"/>
      <c r="GXB7" s="195"/>
      <c r="GXC7" s="195"/>
      <c r="GXD7" s="195"/>
      <c r="GXE7" s="195"/>
      <c r="GXF7" s="195"/>
      <c r="GXG7" s="195"/>
      <c r="GXH7" s="195"/>
      <c r="GXI7" s="195"/>
      <c r="GXJ7" s="195"/>
      <c r="GXK7" s="195"/>
      <c r="GXL7" s="195"/>
      <c r="GXM7" s="195"/>
      <c r="GXN7" s="195"/>
      <c r="GXO7" s="195"/>
      <c r="GXP7" s="195"/>
      <c r="GXQ7" s="195"/>
      <c r="GXR7" s="195"/>
      <c r="GXS7" s="195"/>
      <c r="GXT7" s="195"/>
      <c r="GXU7" s="195"/>
      <c r="GXV7" s="195"/>
      <c r="GXW7" s="195"/>
      <c r="GXX7" s="195"/>
      <c r="GXY7" s="195"/>
      <c r="GXZ7" s="195"/>
      <c r="GYA7" s="195"/>
      <c r="GYB7" s="195"/>
      <c r="GYC7" s="195"/>
      <c r="GYD7" s="195"/>
      <c r="GYE7" s="195"/>
      <c r="GYF7" s="195"/>
      <c r="GYG7" s="195"/>
      <c r="GYH7" s="195"/>
      <c r="GYI7" s="195"/>
      <c r="GYJ7" s="195"/>
      <c r="GYK7" s="195"/>
      <c r="GYL7" s="195"/>
      <c r="GYM7" s="195"/>
      <c r="GYN7" s="195"/>
      <c r="GYO7" s="195"/>
      <c r="GYP7" s="195"/>
      <c r="GYQ7" s="195"/>
      <c r="GYR7" s="195"/>
      <c r="GYS7" s="195"/>
      <c r="GYT7" s="195"/>
      <c r="GYU7" s="195"/>
      <c r="GYV7" s="195"/>
      <c r="GYW7" s="195"/>
      <c r="GYX7" s="195"/>
      <c r="GYY7" s="195"/>
      <c r="GYZ7" s="195"/>
      <c r="GZA7" s="195"/>
      <c r="GZB7" s="195"/>
      <c r="GZC7" s="195"/>
      <c r="GZD7" s="195"/>
      <c r="GZE7" s="195"/>
      <c r="GZF7" s="195"/>
      <c r="GZG7" s="195"/>
      <c r="GZH7" s="195"/>
      <c r="GZI7" s="195"/>
      <c r="GZJ7" s="195"/>
      <c r="GZK7" s="195"/>
      <c r="GZL7" s="195"/>
      <c r="GZM7" s="195"/>
      <c r="GZN7" s="195"/>
      <c r="GZO7" s="195"/>
      <c r="GZP7" s="195"/>
      <c r="GZQ7" s="195"/>
      <c r="GZR7" s="195"/>
      <c r="GZS7" s="195"/>
      <c r="GZT7" s="195"/>
      <c r="GZU7" s="195"/>
      <c r="GZV7" s="195"/>
      <c r="GZW7" s="195"/>
      <c r="GZX7" s="195"/>
      <c r="GZY7" s="195"/>
      <c r="GZZ7" s="195"/>
      <c r="HAA7" s="195"/>
      <c r="HAB7" s="195"/>
      <c r="HAC7" s="195"/>
      <c r="HAD7" s="195"/>
      <c r="HAE7" s="195"/>
      <c r="HAF7" s="195"/>
      <c r="HAG7" s="195"/>
      <c r="HAH7" s="195"/>
      <c r="HAI7" s="195"/>
      <c r="HAJ7" s="195"/>
      <c r="HAK7" s="195"/>
      <c r="HAL7" s="195"/>
      <c r="HAM7" s="195"/>
      <c r="HAN7" s="195"/>
      <c r="HAO7" s="195"/>
      <c r="HAP7" s="195"/>
      <c r="HAQ7" s="195"/>
      <c r="HAR7" s="195"/>
      <c r="HAS7" s="195"/>
      <c r="HAT7" s="195"/>
      <c r="HAU7" s="195"/>
      <c r="HAV7" s="195"/>
      <c r="HAW7" s="195"/>
      <c r="HAX7" s="195"/>
      <c r="HAY7" s="195"/>
      <c r="HAZ7" s="195"/>
      <c r="HBA7" s="195"/>
      <c r="HBB7" s="195"/>
      <c r="HBC7" s="195"/>
      <c r="HBD7" s="195"/>
      <c r="HBE7" s="195"/>
      <c r="HBF7" s="195"/>
      <c r="HBG7" s="195"/>
      <c r="HBH7" s="195"/>
      <c r="HBI7" s="195"/>
      <c r="HBJ7" s="195"/>
      <c r="HBK7" s="195"/>
      <c r="HBL7" s="195"/>
      <c r="HBM7" s="195"/>
      <c r="HBN7" s="195"/>
      <c r="HBO7" s="195"/>
      <c r="HBP7" s="195"/>
      <c r="HBQ7" s="195"/>
      <c r="HBR7" s="195"/>
      <c r="HBS7" s="195"/>
      <c r="HBT7" s="195"/>
      <c r="HBU7" s="195"/>
      <c r="HBV7" s="195"/>
      <c r="HBW7" s="195"/>
      <c r="HBX7" s="195"/>
      <c r="HBY7" s="195"/>
      <c r="HBZ7" s="195"/>
      <c r="HCA7" s="195"/>
      <c r="HCB7" s="195"/>
      <c r="HCC7" s="195"/>
      <c r="HCD7" s="195"/>
      <c r="HCE7" s="195"/>
      <c r="HCF7" s="195"/>
      <c r="HCG7" s="195"/>
      <c r="HCH7" s="195"/>
      <c r="HCI7" s="195"/>
      <c r="HCJ7" s="195"/>
      <c r="HCK7" s="195"/>
      <c r="HCL7" s="195"/>
      <c r="HCM7" s="195"/>
      <c r="HCN7" s="195"/>
      <c r="HCO7" s="195"/>
      <c r="HCP7" s="195"/>
      <c r="HCQ7" s="195"/>
      <c r="HCR7" s="195"/>
      <c r="HCS7" s="195"/>
      <c r="HCT7" s="195"/>
      <c r="HCU7" s="195"/>
      <c r="HCV7" s="195"/>
      <c r="HCW7" s="195"/>
      <c r="HCX7" s="195"/>
      <c r="HCY7" s="195"/>
      <c r="HCZ7" s="195"/>
      <c r="HDA7" s="195"/>
      <c r="HDB7" s="195"/>
      <c r="HDC7" s="195"/>
      <c r="HDD7" s="195"/>
      <c r="HDE7" s="195"/>
      <c r="HDF7" s="195"/>
      <c r="HDG7" s="195"/>
      <c r="HDH7" s="195"/>
      <c r="HDI7" s="195"/>
      <c r="HDJ7" s="195"/>
      <c r="HDK7" s="195"/>
      <c r="HDL7" s="195"/>
      <c r="HDM7" s="195"/>
      <c r="HDN7" s="195"/>
      <c r="HDO7" s="195"/>
      <c r="HDP7" s="195"/>
      <c r="HDQ7" s="195"/>
      <c r="HDR7" s="195"/>
      <c r="HDS7" s="195"/>
      <c r="HDT7" s="195"/>
      <c r="HDU7" s="195"/>
      <c r="HDV7" s="195"/>
      <c r="HDW7" s="195"/>
      <c r="HDX7" s="195"/>
      <c r="HDY7" s="195"/>
      <c r="HDZ7" s="195"/>
      <c r="HEA7" s="195"/>
      <c r="HEB7" s="195"/>
      <c r="HEC7" s="195"/>
      <c r="HED7" s="195"/>
      <c r="HEE7" s="195"/>
      <c r="HEF7" s="195"/>
      <c r="HEG7" s="195"/>
      <c r="HEH7" s="195"/>
      <c r="HEI7" s="195"/>
      <c r="HEJ7" s="195"/>
      <c r="HEK7" s="195"/>
      <c r="HEL7" s="195"/>
      <c r="HEM7" s="195"/>
      <c r="HEN7" s="195"/>
      <c r="HEO7" s="195"/>
      <c r="HEP7" s="195"/>
      <c r="HEQ7" s="195"/>
      <c r="HER7" s="195"/>
      <c r="HES7" s="195"/>
      <c r="HET7" s="195"/>
      <c r="HEU7" s="195"/>
      <c r="HEV7" s="195"/>
      <c r="HEW7" s="195"/>
      <c r="HEX7" s="195"/>
      <c r="HEY7" s="195"/>
      <c r="HEZ7" s="195"/>
      <c r="HFA7" s="195"/>
      <c r="HFB7" s="195"/>
      <c r="HFC7" s="195"/>
      <c r="HFD7" s="195"/>
      <c r="HFE7" s="195"/>
      <c r="HFF7" s="195"/>
      <c r="HFG7" s="195"/>
      <c r="HFH7" s="195"/>
      <c r="HFI7" s="195"/>
      <c r="HFJ7" s="195"/>
      <c r="HFK7" s="195"/>
      <c r="HFL7" s="195"/>
      <c r="HFM7" s="195"/>
      <c r="HFN7" s="195"/>
      <c r="HFO7" s="195"/>
      <c r="HFP7" s="195"/>
      <c r="HFQ7" s="195"/>
      <c r="HFR7" s="195"/>
      <c r="HFS7" s="195"/>
      <c r="HFT7" s="195"/>
      <c r="HFU7" s="195"/>
      <c r="HFV7" s="195"/>
      <c r="HFW7" s="195"/>
      <c r="HFX7" s="195"/>
      <c r="HFY7" s="195"/>
      <c r="HFZ7" s="195"/>
      <c r="HGA7" s="195"/>
      <c r="HGB7" s="195"/>
      <c r="HGC7" s="195"/>
      <c r="HGD7" s="195"/>
      <c r="HGE7" s="195"/>
      <c r="HGF7" s="195"/>
      <c r="HGG7" s="195"/>
      <c r="HGH7" s="195"/>
      <c r="HGI7" s="195"/>
      <c r="HGJ7" s="195"/>
      <c r="HGK7" s="195"/>
      <c r="HGL7" s="195"/>
      <c r="HGM7" s="195"/>
      <c r="HGN7" s="195"/>
      <c r="HGO7" s="195"/>
      <c r="HGP7" s="195"/>
      <c r="HGQ7" s="195"/>
      <c r="HGR7" s="195"/>
      <c r="HGS7" s="195"/>
      <c r="HGT7" s="195"/>
      <c r="HGU7" s="195"/>
      <c r="HGV7" s="195"/>
      <c r="HGW7" s="195"/>
      <c r="HGX7" s="195"/>
      <c r="HGY7" s="195"/>
      <c r="HGZ7" s="195"/>
      <c r="HHA7" s="195"/>
      <c r="HHB7" s="195"/>
      <c r="HHC7" s="195"/>
      <c r="HHD7" s="195"/>
      <c r="HHE7" s="195"/>
      <c r="HHF7" s="195"/>
      <c r="HHG7" s="195"/>
      <c r="HHH7" s="195"/>
      <c r="HHI7" s="195"/>
      <c r="HHJ7" s="195"/>
      <c r="HHK7" s="195"/>
      <c r="HHL7" s="195"/>
      <c r="HHM7" s="195"/>
      <c r="HHN7" s="195"/>
      <c r="HHO7" s="195"/>
      <c r="HHP7" s="195"/>
      <c r="HHQ7" s="195"/>
      <c r="HHR7" s="195"/>
      <c r="HHS7" s="195"/>
      <c r="HHT7" s="195"/>
      <c r="HHU7" s="195"/>
      <c r="HHV7" s="195"/>
      <c r="HHW7" s="195"/>
      <c r="HHX7" s="195"/>
      <c r="HHY7" s="195"/>
      <c r="HHZ7" s="195"/>
      <c r="HIA7" s="195"/>
      <c r="HIB7" s="195"/>
      <c r="HIC7" s="195"/>
      <c r="HID7" s="195"/>
      <c r="HIE7" s="195"/>
      <c r="HIF7" s="195"/>
      <c r="HIG7" s="195"/>
      <c r="HIH7" s="195"/>
      <c r="HII7" s="195"/>
      <c r="HIJ7" s="195"/>
      <c r="HIK7" s="195"/>
      <c r="HIL7" s="195"/>
      <c r="HIM7" s="195"/>
      <c r="HIN7" s="195"/>
      <c r="HIO7" s="195"/>
      <c r="HIP7" s="195"/>
      <c r="HIQ7" s="195"/>
      <c r="HIR7" s="195"/>
      <c r="HIS7" s="195"/>
      <c r="HIT7" s="195"/>
      <c r="HIU7" s="195"/>
      <c r="HIV7" s="195"/>
      <c r="HIW7" s="195"/>
      <c r="HIX7" s="195"/>
      <c r="HIY7" s="195"/>
      <c r="HIZ7" s="195"/>
      <c r="HJA7" s="195"/>
      <c r="HJB7" s="195"/>
      <c r="HJC7" s="195"/>
      <c r="HJD7" s="195"/>
      <c r="HJE7" s="195"/>
      <c r="HJF7" s="195"/>
      <c r="HJG7" s="195"/>
      <c r="HJH7" s="195"/>
      <c r="HJI7" s="195"/>
      <c r="HJJ7" s="195"/>
      <c r="HJK7" s="195"/>
      <c r="HJL7" s="195"/>
      <c r="HJM7" s="195"/>
      <c r="HJN7" s="195"/>
      <c r="HJO7" s="195"/>
      <c r="HJP7" s="195"/>
      <c r="HJQ7" s="195"/>
      <c r="HJR7" s="195"/>
      <c r="HJS7" s="195"/>
      <c r="HJT7" s="195"/>
      <c r="HJU7" s="195"/>
      <c r="HJV7" s="195"/>
      <c r="HJW7" s="195"/>
      <c r="HJX7" s="195"/>
      <c r="HJY7" s="195"/>
      <c r="HJZ7" s="195"/>
      <c r="HKA7" s="195"/>
      <c r="HKB7" s="195"/>
      <c r="HKC7" s="195"/>
      <c r="HKD7" s="195"/>
      <c r="HKE7" s="195"/>
      <c r="HKF7" s="195"/>
      <c r="HKG7" s="195"/>
      <c r="HKH7" s="195"/>
      <c r="HKI7" s="195"/>
      <c r="HKJ7" s="195"/>
      <c r="HKK7" s="195"/>
      <c r="HKL7" s="195"/>
      <c r="HKM7" s="195"/>
      <c r="HKN7" s="195"/>
      <c r="HKO7" s="195"/>
      <c r="HKP7" s="195"/>
      <c r="HKQ7" s="195"/>
      <c r="HKR7" s="195"/>
      <c r="HKS7" s="195"/>
      <c r="HKT7" s="195"/>
      <c r="HKU7" s="195"/>
      <c r="HKV7" s="195"/>
      <c r="HKW7" s="195"/>
      <c r="HKX7" s="195"/>
      <c r="HKY7" s="195"/>
      <c r="HKZ7" s="195"/>
      <c r="HLA7" s="195"/>
      <c r="HLB7" s="195"/>
      <c r="HLC7" s="195"/>
      <c r="HLD7" s="195"/>
      <c r="HLE7" s="195"/>
      <c r="HLF7" s="195"/>
      <c r="HLG7" s="195"/>
      <c r="HLH7" s="195"/>
      <c r="HLI7" s="195"/>
      <c r="HLJ7" s="195"/>
      <c r="HLK7" s="195"/>
      <c r="HLL7" s="195"/>
      <c r="HLM7" s="195"/>
      <c r="HLN7" s="195"/>
      <c r="HLO7" s="195"/>
      <c r="HLP7" s="195"/>
      <c r="HLQ7" s="195"/>
      <c r="HLR7" s="195"/>
      <c r="HLS7" s="195"/>
      <c r="HLT7" s="195"/>
      <c r="HLU7" s="195"/>
      <c r="HLV7" s="195"/>
      <c r="HLW7" s="195"/>
      <c r="HLX7" s="195"/>
      <c r="HLY7" s="195"/>
      <c r="HLZ7" s="195"/>
      <c r="HMA7" s="195"/>
      <c r="HMB7" s="195"/>
      <c r="HMC7" s="195"/>
      <c r="HMD7" s="195"/>
      <c r="HME7" s="195"/>
      <c r="HMF7" s="195"/>
      <c r="HMG7" s="195"/>
      <c r="HMH7" s="195"/>
      <c r="HMI7" s="195"/>
      <c r="HMJ7" s="195"/>
      <c r="HMK7" s="195"/>
      <c r="HML7" s="195"/>
      <c r="HMM7" s="195"/>
      <c r="HMN7" s="195"/>
      <c r="HMO7" s="195"/>
      <c r="HMP7" s="195"/>
      <c r="HMQ7" s="195"/>
      <c r="HMR7" s="195"/>
      <c r="HMS7" s="195"/>
      <c r="HMT7" s="195"/>
      <c r="HMU7" s="195"/>
      <c r="HMV7" s="195"/>
      <c r="HMW7" s="195"/>
      <c r="HMX7" s="195"/>
      <c r="HMY7" s="195"/>
      <c r="HMZ7" s="195"/>
      <c r="HNA7" s="195"/>
      <c r="HNB7" s="195"/>
      <c r="HNC7" s="195"/>
      <c r="HND7" s="195"/>
      <c r="HNE7" s="195"/>
      <c r="HNF7" s="195"/>
      <c r="HNG7" s="195"/>
      <c r="HNH7" s="195"/>
      <c r="HNI7" s="195"/>
      <c r="HNJ7" s="195"/>
      <c r="HNK7" s="195"/>
      <c r="HNL7" s="195"/>
      <c r="HNM7" s="195"/>
      <c r="HNN7" s="195"/>
      <c r="HNO7" s="195"/>
      <c r="HNP7" s="195"/>
      <c r="HNQ7" s="195"/>
      <c r="HNR7" s="195"/>
      <c r="HNS7" s="195"/>
      <c r="HNT7" s="195"/>
      <c r="HNU7" s="195"/>
      <c r="HNV7" s="195"/>
      <c r="HNW7" s="195"/>
      <c r="HNX7" s="195"/>
      <c r="HNY7" s="195"/>
      <c r="HNZ7" s="195"/>
      <c r="HOA7" s="195"/>
      <c r="HOB7" s="195"/>
      <c r="HOC7" s="195"/>
      <c r="HOD7" s="195"/>
      <c r="HOE7" s="195"/>
      <c r="HOF7" s="195"/>
      <c r="HOG7" s="195"/>
      <c r="HOH7" s="195"/>
      <c r="HOI7" s="195"/>
      <c r="HOJ7" s="195"/>
      <c r="HOK7" s="195"/>
      <c r="HOL7" s="195"/>
      <c r="HOM7" s="195"/>
      <c r="HON7" s="195"/>
      <c r="HOO7" s="195"/>
      <c r="HOP7" s="195"/>
      <c r="HOQ7" s="195"/>
      <c r="HOR7" s="195"/>
      <c r="HOS7" s="195"/>
      <c r="HOT7" s="195"/>
      <c r="HOU7" s="195"/>
      <c r="HOV7" s="195"/>
      <c r="HOW7" s="195"/>
      <c r="HOX7" s="195"/>
      <c r="HOY7" s="195"/>
      <c r="HOZ7" s="195"/>
      <c r="HPA7" s="195"/>
      <c r="HPB7" s="195"/>
      <c r="HPC7" s="195"/>
      <c r="HPD7" s="195"/>
      <c r="HPE7" s="195"/>
      <c r="HPF7" s="195"/>
      <c r="HPG7" s="195"/>
      <c r="HPH7" s="195"/>
      <c r="HPI7" s="195"/>
      <c r="HPJ7" s="195"/>
      <c r="HPK7" s="195"/>
      <c r="HPL7" s="195"/>
      <c r="HPM7" s="195"/>
      <c r="HPN7" s="195"/>
      <c r="HPO7" s="195"/>
      <c r="HPP7" s="195"/>
      <c r="HPQ7" s="195"/>
      <c r="HPR7" s="195"/>
      <c r="HPS7" s="195"/>
      <c r="HPT7" s="195"/>
      <c r="HPU7" s="195"/>
      <c r="HPV7" s="195"/>
      <c r="HPW7" s="195"/>
      <c r="HPX7" s="195"/>
      <c r="HPY7" s="195"/>
      <c r="HPZ7" s="195"/>
      <c r="HQA7" s="195"/>
      <c r="HQB7" s="195"/>
      <c r="HQC7" s="195"/>
      <c r="HQD7" s="195"/>
      <c r="HQE7" s="195"/>
      <c r="HQF7" s="195"/>
      <c r="HQG7" s="195"/>
      <c r="HQH7" s="195"/>
      <c r="HQI7" s="195"/>
      <c r="HQJ7" s="195"/>
      <c r="HQK7" s="195"/>
      <c r="HQL7" s="195"/>
      <c r="HQM7" s="195"/>
      <c r="HQN7" s="195"/>
      <c r="HQO7" s="195"/>
      <c r="HQP7" s="195"/>
      <c r="HQQ7" s="195"/>
      <c r="HQR7" s="195"/>
      <c r="HQS7" s="195"/>
      <c r="HQT7" s="195"/>
      <c r="HQU7" s="195"/>
      <c r="HQV7" s="195"/>
      <c r="HQW7" s="195"/>
      <c r="HQX7" s="195"/>
      <c r="HQY7" s="195"/>
      <c r="HQZ7" s="195"/>
      <c r="HRA7" s="195"/>
      <c r="HRB7" s="195"/>
      <c r="HRC7" s="195"/>
      <c r="HRD7" s="195"/>
      <c r="HRE7" s="195"/>
      <c r="HRF7" s="195"/>
      <c r="HRG7" s="195"/>
      <c r="HRH7" s="195"/>
      <c r="HRI7" s="195"/>
      <c r="HRJ7" s="195"/>
      <c r="HRK7" s="195"/>
      <c r="HRL7" s="195"/>
      <c r="HRM7" s="195"/>
      <c r="HRN7" s="195"/>
      <c r="HRO7" s="195"/>
      <c r="HRP7" s="195"/>
      <c r="HRQ7" s="195"/>
      <c r="HRR7" s="195"/>
      <c r="HRS7" s="195"/>
      <c r="HRT7" s="195"/>
      <c r="HRU7" s="195"/>
      <c r="HRV7" s="195"/>
      <c r="HRW7" s="195"/>
      <c r="HRX7" s="195"/>
      <c r="HRY7" s="195"/>
      <c r="HRZ7" s="195"/>
      <c r="HSA7" s="195"/>
      <c r="HSB7" s="195"/>
      <c r="HSC7" s="195"/>
      <c r="HSD7" s="195"/>
      <c r="HSE7" s="195"/>
      <c r="HSF7" s="195"/>
      <c r="HSG7" s="195"/>
      <c r="HSH7" s="195"/>
      <c r="HSI7" s="195"/>
      <c r="HSJ7" s="195"/>
      <c r="HSK7" s="195"/>
      <c r="HSL7" s="195"/>
      <c r="HSM7" s="195"/>
      <c r="HSN7" s="195"/>
      <c r="HSO7" s="195"/>
      <c r="HSP7" s="195"/>
      <c r="HSQ7" s="195"/>
      <c r="HSR7" s="195"/>
      <c r="HSS7" s="195"/>
      <c r="HST7" s="195"/>
      <c r="HSU7" s="195"/>
      <c r="HSV7" s="195"/>
      <c r="HSW7" s="195"/>
      <c r="HSX7" s="195"/>
      <c r="HSY7" s="195"/>
      <c r="HSZ7" s="195"/>
      <c r="HTA7" s="195"/>
      <c r="HTB7" s="195"/>
      <c r="HTC7" s="195"/>
      <c r="HTD7" s="195"/>
      <c r="HTE7" s="195"/>
      <c r="HTF7" s="195"/>
      <c r="HTG7" s="195"/>
      <c r="HTH7" s="195"/>
      <c r="HTI7" s="195"/>
      <c r="HTJ7" s="195"/>
      <c r="HTK7" s="195"/>
      <c r="HTL7" s="195"/>
      <c r="HTM7" s="195"/>
      <c r="HTN7" s="195"/>
      <c r="HTO7" s="195"/>
      <c r="HTP7" s="195"/>
      <c r="HTQ7" s="195"/>
      <c r="HTR7" s="195"/>
      <c r="HTS7" s="195"/>
      <c r="HTT7" s="195"/>
      <c r="HTU7" s="195"/>
      <c r="HTV7" s="195"/>
      <c r="HTW7" s="195"/>
      <c r="HTX7" s="195"/>
      <c r="HTY7" s="195"/>
      <c r="HTZ7" s="195"/>
      <c r="HUA7" s="195"/>
      <c r="HUB7" s="195"/>
      <c r="HUC7" s="195"/>
      <c r="HUD7" s="195"/>
      <c r="HUE7" s="195"/>
      <c r="HUF7" s="195"/>
      <c r="HUG7" s="195"/>
      <c r="HUH7" s="195"/>
      <c r="HUI7" s="195"/>
      <c r="HUJ7" s="195"/>
      <c r="HUK7" s="195"/>
      <c r="HUL7" s="195"/>
      <c r="HUM7" s="195"/>
      <c r="HUN7" s="195"/>
      <c r="HUO7" s="195"/>
      <c r="HUP7" s="195"/>
      <c r="HUQ7" s="195"/>
      <c r="HUR7" s="195"/>
      <c r="HUS7" s="195"/>
      <c r="HUT7" s="195"/>
      <c r="HUU7" s="195"/>
      <c r="HUV7" s="195"/>
      <c r="HUW7" s="195"/>
      <c r="HUX7" s="195"/>
      <c r="HUY7" s="195"/>
      <c r="HUZ7" s="195"/>
      <c r="HVA7" s="195"/>
      <c r="HVB7" s="195"/>
      <c r="HVC7" s="195"/>
      <c r="HVD7" s="195"/>
      <c r="HVE7" s="195"/>
      <c r="HVF7" s="195"/>
      <c r="HVG7" s="195"/>
      <c r="HVH7" s="195"/>
      <c r="HVI7" s="195"/>
      <c r="HVJ7" s="195"/>
      <c r="HVK7" s="195"/>
      <c r="HVL7" s="195"/>
      <c r="HVM7" s="195"/>
      <c r="HVN7" s="195"/>
      <c r="HVO7" s="195"/>
      <c r="HVP7" s="195"/>
      <c r="HVQ7" s="195"/>
      <c r="HVR7" s="195"/>
      <c r="HVS7" s="195"/>
      <c r="HVT7" s="195"/>
      <c r="HVU7" s="195"/>
      <c r="HVV7" s="195"/>
      <c r="HVW7" s="195"/>
      <c r="HVX7" s="195"/>
      <c r="HVY7" s="195"/>
      <c r="HVZ7" s="195"/>
      <c r="HWA7" s="195"/>
      <c r="HWB7" s="195"/>
      <c r="HWC7" s="195"/>
      <c r="HWD7" s="195"/>
      <c r="HWE7" s="195"/>
      <c r="HWF7" s="195"/>
      <c r="HWG7" s="195"/>
      <c r="HWH7" s="195"/>
      <c r="HWI7" s="195"/>
      <c r="HWJ7" s="195"/>
      <c r="HWK7" s="195"/>
      <c r="HWL7" s="195"/>
      <c r="HWM7" s="195"/>
      <c r="HWN7" s="195"/>
      <c r="HWO7" s="195"/>
      <c r="HWP7" s="195"/>
      <c r="HWQ7" s="195"/>
      <c r="HWR7" s="195"/>
      <c r="HWS7" s="195"/>
      <c r="HWT7" s="195"/>
      <c r="HWU7" s="195"/>
      <c r="HWV7" s="195"/>
      <c r="HWW7" s="195"/>
      <c r="HWX7" s="195"/>
      <c r="HWY7" s="195"/>
      <c r="HWZ7" s="195"/>
      <c r="HXA7" s="195"/>
      <c r="HXB7" s="195"/>
      <c r="HXC7" s="195"/>
      <c r="HXD7" s="195"/>
      <c r="HXE7" s="195"/>
      <c r="HXF7" s="195"/>
      <c r="HXG7" s="195"/>
      <c r="HXH7" s="195"/>
      <c r="HXI7" s="195"/>
      <c r="HXJ7" s="195"/>
      <c r="HXK7" s="195"/>
      <c r="HXL7" s="195"/>
      <c r="HXM7" s="195"/>
      <c r="HXN7" s="195"/>
      <c r="HXO7" s="195"/>
      <c r="HXP7" s="195"/>
      <c r="HXQ7" s="195"/>
      <c r="HXR7" s="195"/>
      <c r="HXS7" s="195"/>
      <c r="HXT7" s="195"/>
      <c r="HXU7" s="195"/>
      <c r="HXV7" s="195"/>
      <c r="HXW7" s="195"/>
      <c r="HXX7" s="195"/>
      <c r="HXY7" s="195"/>
      <c r="HXZ7" s="195"/>
      <c r="HYA7" s="195"/>
      <c r="HYB7" s="195"/>
      <c r="HYC7" s="195"/>
      <c r="HYD7" s="195"/>
      <c r="HYE7" s="195"/>
      <c r="HYF7" s="195"/>
      <c r="HYG7" s="195"/>
      <c r="HYH7" s="195"/>
      <c r="HYI7" s="195"/>
      <c r="HYJ7" s="195"/>
      <c r="HYK7" s="195"/>
      <c r="HYL7" s="195"/>
      <c r="HYM7" s="195"/>
      <c r="HYN7" s="195"/>
      <c r="HYO7" s="195"/>
      <c r="HYP7" s="195"/>
      <c r="HYQ7" s="195"/>
      <c r="HYR7" s="195"/>
      <c r="HYS7" s="195"/>
      <c r="HYT7" s="195"/>
      <c r="HYU7" s="195"/>
      <c r="HYV7" s="195"/>
      <c r="HYW7" s="195"/>
      <c r="HYX7" s="195"/>
      <c r="HYY7" s="195"/>
      <c r="HYZ7" s="195"/>
      <c r="HZA7" s="195"/>
      <c r="HZB7" s="195"/>
      <c r="HZC7" s="195"/>
      <c r="HZD7" s="195"/>
      <c r="HZE7" s="195"/>
      <c r="HZF7" s="195"/>
      <c r="HZG7" s="195"/>
      <c r="HZH7" s="195"/>
      <c r="HZI7" s="195"/>
      <c r="HZJ7" s="195"/>
      <c r="HZK7" s="195"/>
      <c r="HZL7" s="195"/>
      <c r="HZM7" s="195"/>
      <c r="HZN7" s="195"/>
      <c r="HZO7" s="195"/>
      <c r="HZP7" s="195"/>
      <c r="HZQ7" s="195"/>
      <c r="HZR7" s="195"/>
      <c r="HZS7" s="195"/>
      <c r="HZT7" s="195"/>
      <c r="HZU7" s="195"/>
      <c r="HZV7" s="195"/>
      <c r="HZW7" s="195"/>
      <c r="HZX7" s="195"/>
      <c r="HZY7" s="195"/>
      <c r="HZZ7" s="195"/>
      <c r="IAA7" s="195"/>
      <c r="IAB7" s="195"/>
      <c r="IAC7" s="195"/>
      <c r="IAD7" s="195"/>
      <c r="IAE7" s="195"/>
      <c r="IAF7" s="195"/>
      <c r="IAG7" s="195"/>
      <c r="IAH7" s="195"/>
      <c r="IAI7" s="195"/>
      <c r="IAJ7" s="195"/>
      <c r="IAK7" s="195"/>
      <c r="IAL7" s="195"/>
      <c r="IAM7" s="195"/>
      <c r="IAN7" s="195"/>
      <c r="IAO7" s="195"/>
      <c r="IAP7" s="195"/>
      <c r="IAQ7" s="195"/>
      <c r="IAR7" s="195"/>
      <c r="IAS7" s="195"/>
      <c r="IAT7" s="195"/>
      <c r="IAU7" s="195"/>
      <c r="IAV7" s="195"/>
      <c r="IAW7" s="195"/>
      <c r="IAX7" s="195"/>
      <c r="IAY7" s="195"/>
      <c r="IAZ7" s="195"/>
      <c r="IBA7" s="195"/>
      <c r="IBB7" s="195"/>
      <c r="IBC7" s="195"/>
      <c r="IBD7" s="195"/>
      <c r="IBE7" s="195"/>
      <c r="IBF7" s="195"/>
      <c r="IBG7" s="195"/>
      <c r="IBH7" s="195"/>
      <c r="IBI7" s="195"/>
      <c r="IBJ7" s="195"/>
      <c r="IBK7" s="195"/>
      <c r="IBL7" s="195"/>
      <c r="IBM7" s="195"/>
      <c r="IBN7" s="195"/>
      <c r="IBO7" s="195"/>
      <c r="IBP7" s="195"/>
      <c r="IBQ7" s="195"/>
      <c r="IBR7" s="195"/>
      <c r="IBS7" s="195"/>
      <c r="IBT7" s="195"/>
      <c r="IBU7" s="195"/>
      <c r="IBV7" s="195"/>
      <c r="IBW7" s="195"/>
      <c r="IBX7" s="195"/>
      <c r="IBY7" s="195"/>
      <c r="IBZ7" s="195"/>
      <c r="ICA7" s="195"/>
      <c r="ICB7" s="195"/>
      <c r="ICC7" s="195"/>
      <c r="ICD7" s="195"/>
      <c r="ICE7" s="195"/>
      <c r="ICF7" s="195"/>
      <c r="ICG7" s="195"/>
      <c r="ICH7" s="195"/>
      <c r="ICI7" s="195"/>
      <c r="ICJ7" s="195"/>
      <c r="ICK7" s="195"/>
      <c r="ICL7" s="195"/>
      <c r="ICM7" s="195"/>
      <c r="ICN7" s="195"/>
      <c r="ICO7" s="195"/>
      <c r="ICP7" s="195"/>
      <c r="ICQ7" s="195"/>
      <c r="ICR7" s="195"/>
      <c r="ICS7" s="195"/>
      <c r="ICT7" s="195"/>
      <c r="ICU7" s="195"/>
      <c r="ICV7" s="195"/>
      <c r="ICW7" s="195"/>
      <c r="ICX7" s="195"/>
      <c r="ICY7" s="195"/>
      <c r="ICZ7" s="195"/>
      <c r="IDA7" s="195"/>
      <c r="IDB7" s="195"/>
      <c r="IDC7" s="195"/>
      <c r="IDD7" s="195"/>
      <c r="IDE7" s="195"/>
      <c r="IDF7" s="195"/>
      <c r="IDG7" s="195"/>
      <c r="IDH7" s="195"/>
      <c r="IDI7" s="195"/>
      <c r="IDJ7" s="195"/>
      <c r="IDK7" s="195"/>
      <c r="IDL7" s="195"/>
      <c r="IDM7" s="195"/>
      <c r="IDN7" s="195"/>
      <c r="IDO7" s="195"/>
      <c r="IDP7" s="195"/>
      <c r="IDQ7" s="195"/>
      <c r="IDR7" s="195"/>
      <c r="IDS7" s="195"/>
      <c r="IDT7" s="195"/>
      <c r="IDU7" s="195"/>
      <c r="IDV7" s="195"/>
      <c r="IDW7" s="195"/>
      <c r="IDX7" s="195"/>
      <c r="IDY7" s="195"/>
      <c r="IDZ7" s="195"/>
      <c r="IEA7" s="195"/>
      <c r="IEB7" s="195"/>
      <c r="IEC7" s="195"/>
      <c r="IED7" s="195"/>
      <c r="IEE7" s="195"/>
      <c r="IEF7" s="195"/>
      <c r="IEG7" s="195"/>
      <c r="IEH7" s="195"/>
      <c r="IEI7" s="195"/>
      <c r="IEJ7" s="195"/>
      <c r="IEK7" s="195"/>
      <c r="IEL7" s="195"/>
      <c r="IEM7" s="195"/>
      <c r="IEN7" s="195"/>
      <c r="IEO7" s="195"/>
      <c r="IEP7" s="195"/>
      <c r="IEQ7" s="195"/>
      <c r="IER7" s="195"/>
      <c r="IES7" s="195"/>
      <c r="IET7" s="195"/>
      <c r="IEU7" s="195"/>
      <c r="IEV7" s="195"/>
      <c r="IEW7" s="195"/>
      <c r="IEX7" s="195"/>
      <c r="IEY7" s="195"/>
      <c r="IEZ7" s="195"/>
      <c r="IFA7" s="195"/>
      <c r="IFB7" s="195"/>
      <c r="IFC7" s="195"/>
      <c r="IFD7" s="195"/>
      <c r="IFE7" s="195"/>
      <c r="IFF7" s="195"/>
      <c r="IFG7" s="195"/>
      <c r="IFH7" s="195"/>
      <c r="IFI7" s="195"/>
      <c r="IFJ7" s="195"/>
      <c r="IFK7" s="195"/>
      <c r="IFL7" s="195"/>
      <c r="IFM7" s="195"/>
      <c r="IFN7" s="195"/>
      <c r="IFO7" s="195"/>
      <c r="IFP7" s="195"/>
      <c r="IFQ7" s="195"/>
      <c r="IFR7" s="195"/>
      <c r="IFS7" s="195"/>
      <c r="IFT7" s="195"/>
      <c r="IFU7" s="195"/>
      <c r="IFV7" s="195"/>
      <c r="IFW7" s="195"/>
      <c r="IFX7" s="195"/>
      <c r="IFY7" s="195"/>
      <c r="IFZ7" s="195"/>
      <c r="IGA7" s="195"/>
      <c r="IGB7" s="195"/>
      <c r="IGC7" s="195"/>
      <c r="IGD7" s="195"/>
      <c r="IGE7" s="195"/>
      <c r="IGF7" s="195"/>
      <c r="IGG7" s="195"/>
      <c r="IGH7" s="195"/>
      <c r="IGI7" s="195"/>
      <c r="IGJ7" s="195"/>
      <c r="IGK7" s="195"/>
      <c r="IGL7" s="195"/>
      <c r="IGM7" s="195"/>
      <c r="IGN7" s="195"/>
      <c r="IGO7" s="195"/>
      <c r="IGP7" s="195"/>
      <c r="IGQ7" s="195"/>
      <c r="IGR7" s="195"/>
      <c r="IGS7" s="195"/>
      <c r="IGT7" s="195"/>
      <c r="IGU7" s="195"/>
      <c r="IGV7" s="195"/>
      <c r="IGW7" s="195"/>
      <c r="IGX7" s="195"/>
      <c r="IGY7" s="195"/>
      <c r="IGZ7" s="195"/>
      <c r="IHA7" s="195"/>
      <c r="IHB7" s="195"/>
      <c r="IHC7" s="195"/>
      <c r="IHD7" s="195"/>
      <c r="IHE7" s="195"/>
      <c r="IHF7" s="195"/>
      <c r="IHG7" s="195"/>
      <c r="IHH7" s="195"/>
      <c r="IHI7" s="195"/>
      <c r="IHJ7" s="195"/>
      <c r="IHK7" s="195"/>
      <c r="IHL7" s="195"/>
      <c r="IHM7" s="195"/>
      <c r="IHN7" s="195"/>
      <c r="IHO7" s="195"/>
      <c r="IHP7" s="195"/>
      <c r="IHQ7" s="195"/>
      <c r="IHR7" s="195"/>
      <c r="IHS7" s="195"/>
      <c r="IHT7" s="195"/>
      <c r="IHU7" s="195"/>
      <c r="IHV7" s="195"/>
      <c r="IHW7" s="195"/>
      <c r="IHX7" s="195"/>
      <c r="IHY7" s="195"/>
      <c r="IHZ7" s="195"/>
      <c r="IIA7" s="195"/>
      <c r="IIB7" s="195"/>
      <c r="IIC7" s="195"/>
      <c r="IID7" s="195"/>
      <c r="IIE7" s="195"/>
      <c r="IIF7" s="195"/>
      <c r="IIG7" s="195"/>
      <c r="IIH7" s="195"/>
      <c r="III7" s="195"/>
      <c r="IIJ7" s="195"/>
      <c r="IIK7" s="195"/>
      <c r="IIL7" s="195"/>
      <c r="IIM7" s="195"/>
      <c r="IIN7" s="195"/>
      <c r="IIO7" s="195"/>
      <c r="IIP7" s="195"/>
      <c r="IIQ7" s="195"/>
      <c r="IIR7" s="195"/>
      <c r="IIS7" s="195"/>
      <c r="IIT7" s="195"/>
      <c r="IIU7" s="195"/>
      <c r="IIV7" s="195"/>
      <c r="IIW7" s="195"/>
      <c r="IIX7" s="195"/>
      <c r="IIY7" s="195"/>
      <c r="IIZ7" s="195"/>
      <c r="IJA7" s="195"/>
      <c r="IJB7" s="195"/>
      <c r="IJC7" s="195"/>
      <c r="IJD7" s="195"/>
      <c r="IJE7" s="195"/>
      <c r="IJF7" s="195"/>
      <c r="IJG7" s="195"/>
      <c r="IJH7" s="195"/>
      <c r="IJI7" s="195"/>
      <c r="IJJ7" s="195"/>
      <c r="IJK7" s="195"/>
      <c r="IJL7" s="195"/>
      <c r="IJM7" s="195"/>
      <c r="IJN7" s="195"/>
      <c r="IJO7" s="195"/>
      <c r="IJP7" s="195"/>
      <c r="IJQ7" s="195"/>
      <c r="IJR7" s="195"/>
      <c r="IJS7" s="195"/>
      <c r="IJT7" s="195"/>
      <c r="IJU7" s="195"/>
      <c r="IJV7" s="195"/>
      <c r="IJW7" s="195"/>
      <c r="IJX7" s="195"/>
      <c r="IJY7" s="195"/>
      <c r="IJZ7" s="195"/>
      <c r="IKA7" s="195"/>
      <c r="IKB7" s="195"/>
      <c r="IKC7" s="195"/>
      <c r="IKD7" s="195"/>
      <c r="IKE7" s="195"/>
      <c r="IKF7" s="195"/>
      <c r="IKG7" s="195"/>
      <c r="IKH7" s="195"/>
      <c r="IKI7" s="195"/>
      <c r="IKJ7" s="195"/>
      <c r="IKK7" s="195"/>
      <c r="IKL7" s="195"/>
      <c r="IKM7" s="195"/>
      <c r="IKN7" s="195"/>
      <c r="IKO7" s="195"/>
      <c r="IKP7" s="195"/>
      <c r="IKQ7" s="195"/>
      <c r="IKR7" s="195"/>
      <c r="IKS7" s="195"/>
      <c r="IKT7" s="195"/>
      <c r="IKU7" s="195"/>
      <c r="IKV7" s="195"/>
      <c r="IKW7" s="195"/>
      <c r="IKX7" s="195"/>
      <c r="IKY7" s="195"/>
      <c r="IKZ7" s="195"/>
      <c r="ILA7" s="195"/>
      <c r="ILB7" s="195"/>
      <c r="ILC7" s="195"/>
      <c r="ILD7" s="195"/>
      <c r="ILE7" s="195"/>
      <c r="ILF7" s="195"/>
      <c r="ILG7" s="195"/>
      <c r="ILH7" s="195"/>
      <c r="ILI7" s="195"/>
      <c r="ILJ7" s="195"/>
      <c r="ILK7" s="195"/>
      <c r="ILL7" s="195"/>
      <c r="ILM7" s="195"/>
      <c r="ILN7" s="195"/>
      <c r="ILO7" s="195"/>
      <c r="ILP7" s="195"/>
      <c r="ILQ7" s="195"/>
      <c r="ILR7" s="195"/>
      <c r="ILS7" s="195"/>
      <c r="ILT7" s="195"/>
      <c r="ILU7" s="195"/>
      <c r="ILV7" s="195"/>
      <c r="ILW7" s="195"/>
      <c r="ILX7" s="195"/>
      <c r="ILY7" s="195"/>
      <c r="ILZ7" s="195"/>
      <c r="IMA7" s="195"/>
      <c r="IMB7" s="195"/>
      <c r="IMC7" s="195"/>
      <c r="IMD7" s="195"/>
      <c r="IME7" s="195"/>
      <c r="IMF7" s="195"/>
      <c r="IMG7" s="195"/>
      <c r="IMH7" s="195"/>
      <c r="IMI7" s="195"/>
      <c r="IMJ7" s="195"/>
      <c r="IMK7" s="195"/>
      <c r="IML7" s="195"/>
      <c r="IMM7" s="195"/>
      <c r="IMN7" s="195"/>
      <c r="IMO7" s="195"/>
      <c r="IMP7" s="195"/>
      <c r="IMQ7" s="195"/>
      <c r="IMR7" s="195"/>
      <c r="IMS7" s="195"/>
      <c r="IMT7" s="195"/>
      <c r="IMU7" s="195"/>
      <c r="IMV7" s="195"/>
      <c r="IMW7" s="195"/>
      <c r="IMX7" s="195"/>
      <c r="IMY7" s="195"/>
      <c r="IMZ7" s="195"/>
      <c r="INA7" s="195"/>
      <c r="INB7" s="195"/>
      <c r="INC7" s="195"/>
      <c r="IND7" s="195"/>
      <c r="INE7" s="195"/>
      <c r="INF7" s="195"/>
      <c r="ING7" s="195"/>
      <c r="INH7" s="195"/>
      <c r="INI7" s="195"/>
      <c r="INJ7" s="195"/>
      <c r="INK7" s="195"/>
      <c r="INL7" s="195"/>
      <c r="INM7" s="195"/>
      <c r="INN7" s="195"/>
      <c r="INO7" s="195"/>
      <c r="INP7" s="195"/>
      <c r="INQ7" s="195"/>
      <c r="INR7" s="195"/>
      <c r="INS7" s="195"/>
      <c r="INT7" s="195"/>
      <c r="INU7" s="195"/>
      <c r="INV7" s="195"/>
      <c r="INW7" s="195"/>
      <c r="INX7" s="195"/>
      <c r="INY7" s="195"/>
      <c r="INZ7" s="195"/>
      <c r="IOA7" s="195"/>
      <c r="IOB7" s="195"/>
      <c r="IOC7" s="195"/>
      <c r="IOD7" s="195"/>
      <c r="IOE7" s="195"/>
      <c r="IOF7" s="195"/>
      <c r="IOG7" s="195"/>
      <c r="IOH7" s="195"/>
      <c r="IOI7" s="195"/>
      <c r="IOJ7" s="195"/>
      <c r="IOK7" s="195"/>
      <c r="IOL7" s="195"/>
      <c r="IOM7" s="195"/>
      <c r="ION7" s="195"/>
      <c r="IOO7" s="195"/>
      <c r="IOP7" s="195"/>
      <c r="IOQ7" s="195"/>
      <c r="IOR7" s="195"/>
      <c r="IOS7" s="195"/>
      <c r="IOT7" s="195"/>
      <c r="IOU7" s="195"/>
      <c r="IOV7" s="195"/>
      <c r="IOW7" s="195"/>
      <c r="IOX7" s="195"/>
      <c r="IOY7" s="195"/>
      <c r="IOZ7" s="195"/>
      <c r="IPA7" s="195"/>
      <c r="IPB7" s="195"/>
      <c r="IPC7" s="195"/>
      <c r="IPD7" s="195"/>
      <c r="IPE7" s="195"/>
      <c r="IPF7" s="195"/>
      <c r="IPG7" s="195"/>
      <c r="IPH7" s="195"/>
      <c r="IPI7" s="195"/>
      <c r="IPJ7" s="195"/>
      <c r="IPK7" s="195"/>
      <c r="IPL7" s="195"/>
      <c r="IPM7" s="195"/>
      <c r="IPN7" s="195"/>
      <c r="IPO7" s="195"/>
      <c r="IPP7" s="195"/>
      <c r="IPQ7" s="195"/>
      <c r="IPR7" s="195"/>
      <c r="IPS7" s="195"/>
      <c r="IPT7" s="195"/>
      <c r="IPU7" s="195"/>
      <c r="IPV7" s="195"/>
      <c r="IPW7" s="195"/>
      <c r="IPX7" s="195"/>
      <c r="IPY7" s="195"/>
      <c r="IPZ7" s="195"/>
      <c r="IQA7" s="195"/>
      <c r="IQB7" s="195"/>
      <c r="IQC7" s="195"/>
      <c r="IQD7" s="195"/>
      <c r="IQE7" s="195"/>
      <c r="IQF7" s="195"/>
      <c r="IQG7" s="195"/>
      <c r="IQH7" s="195"/>
      <c r="IQI7" s="195"/>
      <c r="IQJ7" s="195"/>
      <c r="IQK7" s="195"/>
      <c r="IQL7" s="195"/>
      <c r="IQM7" s="195"/>
      <c r="IQN7" s="195"/>
      <c r="IQO7" s="195"/>
      <c r="IQP7" s="195"/>
      <c r="IQQ7" s="195"/>
      <c r="IQR7" s="195"/>
      <c r="IQS7" s="195"/>
      <c r="IQT7" s="195"/>
      <c r="IQU7" s="195"/>
      <c r="IQV7" s="195"/>
      <c r="IQW7" s="195"/>
      <c r="IQX7" s="195"/>
      <c r="IQY7" s="195"/>
      <c r="IQZ7" s="195"/>
      <c r="IRA7" s="195"/>
      <c r="IRB7" s="195"/>
      <c r="IRC7" s="195"/>
      <c r="IRD7" s="195"/>
      <c r="IRE7" s="195"/>
      <c r="IRF7" s="195"/>
      <c r="IRG7" s="195"/>
      <c r="IRH7" s="195"/>
      <c r="IRI7" s="195"/>
      <c r="IRJ7" s="195"/>
      <c r="IRK7" s="195"/>
      <c r="IRL7" s="195"/>
      <c r="IRM7" s="195"/>
      <c r="IRN7" s="195"/>
      <c r="IRO7" s="195"/>
      <c r="IRP7" s="195"/>
      <c r="IRQ7" s="195"/>
      <c r="IRR7" s="195"/>
      <c r="IRS7" s="195"/>
      <c r="IRT7" s="195"/>
      <c r="IRU7" s="195"/>
      <c r="IRV7" s="195"/>
      <c r="IRW7" s="195"/>
      <c r="IRX7" s="195"/>
      <c r="IRY7" s="195"/>
      <c r="IRZ7" s="195"/>
      <c r="ISA7" s="195"/>
      <c r="ISB7" s="195"/>
      <c r="ISC7" s="195"/>
      <c r="ISD7" s="195"/>
      <c r="ISE7" s="195"/>
      <c r="ISF7" s="195"/>
      <c r="ISG7" s="195"/>
      <c r="ISH7" s="195"/>
      <c r="ISI7" s="195"/>
      <c r="ISJ7" s="195"/>
      <c r="ISK7" s="195"/>
      <c r="ISL7" s="195"/>
      <c r="ISM7" s="195"/>
      <c r="ISN7" s="195"/>
      <c r="ISO7" s="195"/>
      <c r="ISP7" s="195"/>
      <c r="ISQ7" s="195"/>
      <c r="ISR7" s="195"/>
      <c r="ISS7" s="195"/>
      <c r="IST7" s="195"/>
      <c r="ISU7" s="195"/>
      <c r="ISV7" s="195"/>
      <c r="ISW7" s="195"/>
      <c r="ISX7" s="195"/>
      <c r="ISY7" s="195"/>
      <c r="ISZ7" s="195"/>
      <c r="ITA7" s="195"/>
      <c r="ITB7" s="195"/>
      <c r="ITC7" s="195"/>
      <c r="ITD7" s="195"/>
      <c r="ITE7" s="195"/>
      <c r="ITF7" s="195"/>
      <c r="ITG7" s="195"/>
      <c r="ITH7" s="195"/>
      <c r="ITI7" s="195"/>
      <c r="ITJ7" s="195"/>
      <c r="ITK7" s="195"/>
      <c r="ITL7" s="195"/>
      <c r="ITM7" s="195"/>
      <c r="ITN7" s="195"/>
      <c r="ITO7" s="195"/>
      <c r="ITP7" s="195"/>
      <c r="ITQ7" s="195"/>
      <c r="ITR7" s="195"/>
      <c r="ITS7" s="195"/>
      <c r="ITT7" s="195"/>
      <c r="ITU7" s="195"/>
      <c r="ITV7" s="195"/>
      <c r="ITW7" s="195"/>
      <c r="ITX7" s="195"/>
      <c r="ITY7" s="195"/>
      <c r="ITZ7" s="195"/>
      <c r="IUA7" s="195"/>
      <c r="IUB7" s="195"/>
      <c r="IUC7" s="195"/>
      <c r="IUD7" s="195"/>
      <c r="IUE7" s="195"/>
      <c r="IUF7" s="195"/>
      <c r="IUG7" s="195"/>
      <c r="IUH7" s="195"/>
      <c r="IUI7" s="195"/>
      <c r="IUJ7" s="195"/>
      <c r="IUK7" s="195"/>
      <c r="IUL7" s="195"/>
      <c r="IUM7" s="195"/>
      <c r="IUN7" s="195"/>
      <c r="IUO7" s="195"/>
      <c r="IUP7" s="195"/>
      <c r="IUQ7" s="195"/>
      <c r="IUR7" s="195"/>
      <c r="IUS7" s="195"/>
      <c r="IUT7" s="195"/>
      <c r="IUU7" s="195"/>
      <c r="IUV7" s="195"/>
      <c r="IUW7" s="195"/>
      <c r="IUX7" s="195"/>
      <c r="IUY7" s="195"/>
      <c r="IUZ7" s="195"/>
      <c r="IVA7" s="195"/>
      <c r="IVB7" s="195"/>
      <c r="IVC7" s="195"/>
      <c r="IVD7" s="195"/>
      <c r="IVE7" s="195"/>
      <c r="IVF7" s="195"/>
      <c r="IVG7" s="195"/>
      <c r="IVH7" s="195"/>
      <c r="IVI7" s="195"/>
      <c r="IVJ7" s="195"/>
      <c r="IVK7" s="195"/>
      <c r="IVL7" s="195"/>
      <c r="IVM7" s="195"/>
      <c r="IVN7" s="195"/>
      <c r="IVO7" s="195"/>
      <c r="IVP7" s="195"/>
      <c r="IVQ7" s="195"/>
      <c r="IVR7" s="195"/>
      <c r="IVS7" s="195"/>
      <c r="IVT7" s="195"/>
      <c r="IVU7" s="195"/>
      <c r="IVV7" s="195"/>
      <c r="IVW7" s="195"/>
      <c r="IVX7" s="195"/>
      <c r="IVY7" s="195"/>
      <c r="IVZ7" s="195"/>
      <c r="IWA7" s="195"/>
      <c r="IWB7" s="195"/>
      <c r="IWC7" s="195"/>
      <c r="IWD7" s="195"/>
      <c r="IWE7" s="195"/>
      <c r="IWF7" s="195"/>
      <c r="IWG7" s="195"/>
      <c r="IWH7" s="195"/>
      <c r="IWI7" s="195"/>
      <c r="IWJ7" s="195"/>
      <c r="IWK7" s="195"/>
      <c r="IWL7" s="195"/>
      <c r="IWM7" s="195"/>
      <c r="IWN7" s="195"/>
      <c r="IWO7" s="195"/>
      <c r="IWP7" s="195"/>
      <c r="IWQ7" s="195"/>
      <c r="IWR7" s="195"/>
      <c r="IWS7" s="195"/>
      <c r="IWT7" s="195"/>
      <c r="IWU7" s="195"/>
      <c r="IWV7" s="195"/>
      <c r="IWW7" s="195"/>
      <c r="IWX7" s="195"/>
      <c r="IWY7" s="195"/>
      <c r="IWZ7" s="195"/>
      <c r="IXA7" s="195"/>
      <c r="IXB7" s="195"/>
      <c r="IXC7" s="195"/>
      <c r="IXD7" s="195"/>
      <c r="IXE7" s="195"/>
      <c r="IXF7" s="195"/>
      <c r="IXG7" s="195"/>
      <c r="IXH7" s="195"/>
      <c r="IXI7" s="195"/>
      <c r="IXJ7" s="195"/>
      <c r="IXK7" s="195"/>
      <c r="IXL7" s="195"/>
      <c r="IXM7" s="195"/>
      <c r="IXN7" s="195"/>
      <c r="IXO7" s="195"/>
      <c r="IXP7" s="195"/>
      <c r="IXQ7" s="195"/>
      <c r="IXR7" s="195"/>
      <c r="IXS7" s="195"/>
      <c r="IXT7" s="195"/>
      <c r="IXU7" s="195"/>
      <c r="IXV7" s="195"/>
      <c r="IXW7" s="195"/>
      <c r="IXX7" s="195"/>
      <c r="IXY7" s="195"/>
      <c r="IXZ7" s="195"/>
      <c r="IYA7" s="195"/>
      <c r="IYB7" s="195"/>
      <c r="IYC7" s="195"/>
      <c r="IYD7" s="195"/>
      <c r="IYE7" s="195"/>
      <c r="IYF7" s="195"/>
      <c r="IYG7" s="195"/>
      <c r="IYH7" s="195"/>
      <c r="IYI7" s="195"/>
      <c r="IYJ7" s="195"/>
      <c r="IYK7" s="195"/>
      <c r="IYL7" s="195"/>
      <c r="IYM7" s="195"/>
      <c r="IYN7" s="195"/>
      <c r="IYO7" s="195"/>
      <c r="IYP7" s="195"/>
      <c r="IYQ7" s="195"/>
      <c r="IYR7" s="195"/>
      <c r="IYS7" s="195"/>
      <c r="IYT7" s="195"/>
      <c r="IYU7" s="195"/>
      <c r="IYV7" s="195"/>
      <c r="IYW7" s="195"/>
      <c r="IYX7" s="195"/>
      <c r="IYY7" s="195"/>
      <c r="IYZ7" s="195"/>
      <c r="IZA7" s="195"/>
      <c r="IZB7" s="195"/>
      <c r="IZC7" s="195"/>
      <c r="IZD7" s="195"/>
      <c r="IZE7" s="195"/>
      <c r="IZF7" s="195"/>
      <c r="IZG7" s="195"/>
      <c r="IZH7" s="195"/>
      <c r="IZI7" s="195"/>
      <c r="IZJ7" s="195"/>
      <c r="IZK7" s="195"/>
      <c r="IZL7" s="195"/>
      <c r="IZM7" s="195"/>
      <c r="IZN7" s="195"/>
      <c r="IZO7" s="195"/>
      <c r="IZP7" s="195"/>
      <c r="IZQ7" s="195"/>
      <c r="IZR7" s="195"/>
      <c r="IZS7" s="195"/>
      <c r="IZT7" s="195"/>
      <c r="IZU7" s="195"/>
      <c r="IZV7" s="195"/>
      <c r="IZW7" s="195"/>
      <c r="IZX7" s="195"/>
      <c r="IZY7" s="195"/>
      <c r="IZZ7" s="195"/>
      <c r="JAA7" s="195"/>
      <c r="JAB7" s="195"/>
      <c r="JAC7" s="195"/>
      <c r="JAD7" s="195"/>
      <c r="JAE7" s="195"/>
      <c r="JAF7" s="195"/>
      <c r="JAG7" s="195"/>
      <c r="JAH7" s="195"/>
      <c r="JAI7" s="195"/>
      <c r="JAJ7" s="195"/>
      <c r="JAK7" s="195"/>
      <c r="JAL7" s="195"/>
      <c r="JAM7" s="195"/>
      <c r="JAN7" s="195"/>
      <c r="JAO7" s="195"/>
      <c r="JAP7" s="195"/>
      <c r="JAQ7" s="195"/>
      <c r="JAR7" s="195"/>
      <c r="JAS7" s="195"/>
      <c r="JAT7" s="195"/>
      <c r="JAU7" s="195"/>
      <c r="JAV7" s="195"/>
      <c r="JAW7" s="195"/>
      <c r="JAX7" s="195"/>
      <c r="JAY7" s="195"/>
      <c r="JAZ7" s="195"/>
      <c r="JBA7" s="195"/>
      <c r="JBB7" s="195"/>
      <c r="JBC7" s="195"/>
      <c r="JBD7" s="195"/>
      <c r="JBE7" s="195"/>
      <c r="JBF7" s="195"/>
      <c r="JBG7" s="195"/>
      <c r="JBH7" s="195"/>
      <c r="JBI7" s="195"/>
      <c r="JBJ7" s="195"/>
      <c r="JBK7" s="195"/>
      <c r="JBL7" s="195"/>
      <c r="JBM7" s="195"/>
      <c r="JBN7" s="195"/>
      <c r="JBO7" s="195"/>
      <c r="JBP7" s="195"/>
      <c r="JBQ7" s="195"/>
      <c r="JBR7" s="195"/>
      <c r="JBS7" s="195"/>
      <c r="JBT7" s="195"/>
      <c r="JBU7" s="195"/>
      <c r="JBV7" s="195"/>
      <c r="JBW7" s="195"/>
      <c r="JBX7" s="195"/>
      <c r="JBY7" s="195"/>
      <c r="JBZ7" s="195"/>
      <c r="JCA7" s="195"/>
      <c r="JCB7" s="195"/>
      <c r="JCC7" s="195"/>
      <c r="JCD7" s="195"/>
      <c r="JCE7" s="195"/>
      <c r="JCF7" s="195"/>
      <c r="JCG7" s="195"/>
      <c r="JCH7" s="195"/>
      <c r="JCI7" s="195"/>
      <c r="JCJ7" s="195"/>
      <c r="JCK7" s="195"/>
      <c r="JCL7" s="195"/>
      <c r="JCM7" s="195"/>
      <c r="JCN7" s="195"/>
      <c r="JCO7" s="195"/>
      <c r="JCP7" s="195"/>
      <c r="JCQ7" s="195"/>
      <c r="JCR7" s="195"/>
      <c r="JCS7" s="195"/>
      <c r="JCT7" s="195"/>
      <c r="JCU7" s="195"/>
      <c r="JCV7" s="195"/>
      <c r="JCW7" s="195"/>
      <c r="JCX7" s="195"/>
      <c r="JCY7" s="195"/>
      <c r="JCZ7" s="195"/>
      <c r="JDA7" s="195"/>
      <c r="JDB7" s="195"/>
      <c r="JDC7" s="195"/>
      <c r="JDD7" s="195"/>
      <c r="JDE7" s="195"/>
      <c r="JDF7" s="195"/>
      <c r="JDG7" s="195"/>
      <c r="JDH7" s="195"/>
      <c r="JDI7" s="195"/>
      <c r="JDJ7" s="195"/>
      <c r="JDK7" s="195"/>
      <c r="JDL7" s="195"/>
      <c r="JDM7" s="195"/>
      <c r="JDN7" s="195"/>
      <c r="JDO7" s="195"/>
      <c r="JDP7" s="195"/>
      <c r="JDQ7" s="195"/>
      <c r="JDR7" s="195"/>
      <c r="JDS7" s="195"/>
      <c r="JDT7" s="195"/>
      <c r="JDU7" s="195"/>
      <c r="JDV7" s="195"/>
      <c r="JDW7" s="195"/>
      <c r="JDX7" s="195"/>
      <c r="JDY7" s="195"/>
      <c r="JDZ7" s="195"/>
      <c r="JEA7" s="195"/>
      <c r="JEB7" s="195"/>
      <c r="JEC7" s="195"/>
      <c r="JED7" s="195"/>
      <c r="JEE7" s="195"/>
      <c r="JEF7" s="195"/>
      <c r="JEG7" s="195"/>
      <c r="JEH7" s="195"/>
      <c r="JEI7" s="195"/>
      <c r="JEJ7" s="195"/>
      <c r="JEK7" s="195"/>
      <c r="JEL7" s="195"/>
      <c r="JEM7" s="195"/>
      <c r="JEN7" s="195"/>
      <c r="JEO7" s="195"/>
      <c r="JEP7" s="195"/>
      <c r="JEQ7" s="195"/>
      <c r="JER7" s="195"/>
      <c r="JES7" s="195"/>
      <c r="JET7" s="195"/>
      <c r="JEU7" s="195"/>
      <c r="JEV7" s="195"/>
      <c r="JEW7" s="195"/>
      <c r="JEX7" s="195"/>
      <c r="JEY7" s="195"/>
      <c r="JEZ7" s="195"/>
      <c r="JFA7" s="195"/>
      <c r="JFB7" s="195"/>
      <c r="JFC7" s="195"/>
      <c r="JFD7" s="195"/>
      <c r="JFE7" s="195"/>
      <c r="JFF7" s="195"/>
      <c r="JFG7" s="195"/>
      <c r="JFH7" s="195"/>
      <c r="JFI7" s="195"/>
      <c r="JFJ7" s="195"/>
      <c r="JFK7" s="195"/>
      <c r="JFL7" s="195"/>
      <c r="JFM7" s="195"/>
      <c r="JFN7" s="195"/>
      <c r="JFO7" s="195"/>
      <c r="JFP7" s="195"/>
      <c r="JFQ7" s="195"/>
      <c r="JFR7" s="195"/>
      <c r="JFS7" s="195"/>
      <c r="JFT7" s="195"/>
      <c r="JFU7" s="195"/>
      <c r="JFV7" s="195"/>
      <c r="JFW7" s="195"/>
      <c r="JFX7" s="195"/>
      <c r="JFY7" s="195"/>
      <c r="JFZ7" s="195"/>
      <c r="JGA7" s="195"/>
      <c r="JGB7" s="195"/>
      <c r="JGC7" s="195"/>
      <c r="JGD7" s="195"/>
      <c r="JGE7" s="195"/>
      <c r="JGF7" s="195"/>
      <c r="JGG7" s="195"/>
      <c r="JGH7" s="195"/>
      <c r="JGI7" s="195"/>
      <c r="JGJ7" s="195"/>
      <c r="JGK7" s="195"/>
      <c r="JGL7" s="195"/>
      <c r="JGM7" s="195"/>
      <c r="JGN7" s="195"/>
      <c r="JGO7" s="195"/>
      <c r="JGP7" s="195"/>
      <c r="JGQ7" s="195"/>
      <c r="JGR7" s="195"/>
      <c r="JGS7" s="195"/>
      <c r="JGT7" s="195"/>
      <c r="JGU7" s="195"/>
      <c r="JGV7" s="195"/>
      <c r="JGW7" s="195"/>
      <c r="JGX7" s="195"/>
      <c r="JGY7" s="195"/>
      <c r="JGZ7" s="195"/>
      <c r="JHA7" s="195"/>
      <c r="JHB7" s="195"/>
      <c r="JHC7" s="195"/>
      <c r="JHD7" s="195"/>
      <c r="JHE7" s="195"/>
      <c r="JHF7" s="195"/>
      <c r="JHG7" s="195"/>
      <c r="JHH7" s="195"/>
      <c r="JHI7" s="195"/>
      <c r="JHJ7" s="195"/>
      <c r="JHK7" s="195"/>
      <c r="JHL7" s="195"/>
      <c r="JHM7" s="195"/>
      <c r="JHN7" s="195"/>
      <c r="JHO7" s="195"/>
      <c r="JHP7" s="195"/>
      <c r="JHQ7" s="195"/>
      <c r="JHR7" s="195"/>
      <c r="JHS7" s="195"/>
      <c r="JHT7" s="195"/>
      <c r="JHU7" s="195"/>
      <c r="JHV7" s="195"/>
      <c r="JHW7" s="195"/>
      <c r="JHX7" s="195"/>
      <c r="JHY7" s="195"/>
      <c r="JHZ7" s="195"/>
      <c r="JIA7" s="195"/>
      <c r="JIB7" s="195"/>
      <c r="JIC7" s="195"/>
      <c r="JID7" s="195"/>
      <c r="JIE7" s="195"/>
      <c r="JIF7" s="195"/>
      <c r="JIG7" s="195"/>
      <c r="JIH7" s="195"/>
      <c r="JII7" s="195"/>
      <c r="JIJ7" s="195"/>
      <c r="JIK7" s="195"/>
      <c r="JIL7" s="195"/>
      <c r="JIM7" s="195"/>
      <c r="JIN7" s="195"/>
      <c r="JIO7" s="195"/>
      <c r="JIP7" s="195"/>
      <c r="JIQ7" s="195"/>
      <c r="JIR7" s="195"/>
      <c r="JIS7" s="195"/>
      <c r="JIT7" s="195"/>
      <c r="JIU7" s="195"/>
      <c r="JIV7" s="195"/>
      <c r="JIW7" s="195"/>
      <c r="JIX7" s="195"/>
      <c r="JIY7" s="195"/>
      <c r="JIZ7" s="195"/>
      <c r="JJA7" s="195"/>
      <c r="JJB7" s="195"/>
      <c r="JJC7" s="195"/>
      <c r="JJD7" s="195"/>
      <c r="JJE7" s="195"/>
      <c r="JJF7" s="195"/>
      <c r="JJG7" s="195"/>
      <c r="JJH7" s="195"/>
      <c r="JJI7" s="195"/>
      <c r="JJJ7" s="195"/>
      <c r="JJK7" s="195"/>
      <c r="JJL7" s="195"/>
      <c r="JJM7" s="195"/>
      <c r="JJN7" s="195"/>
      <c r="JJO7" s="195"/>
      <c r="JJP7" s="195"/>
      <c r="JJQ7" s="195"/>
      <c r="JJR7" s="195"/>
      <c r="JJS7" s="195"/>
      <c r="JJT7" s="195"/>
      <c r="JJU7" s="195"/>
      <c r="JJV7" s="195"/>
      <c r="JJW7" s="195"/>
      <c r="JJX7" s="195"/>
      <c r="JJY7" s="195"/>
      <c r="JJZ7" s="195"/>
      <c r="JKA7" s="195"/>
      <c r="JKB7" s="195"/>
      <c r="JKC7" s="195"/>
      <c r="JKD7" s="195"/>
      <c r="JKE7" s="195"/>
      <c r="JKF7" s="195"/>
      <c r="JKG7" s="195"/>
      <c r="JKH7" s="195"/>
      <c r="JKI7" s="195"/>
      <c r="JKJ7" s="195"/>
      <c r="JKK7" s="195"/>
      <c r="JKL7" s="195"/>
      <c r="JKM7" s="195"/>
      <c r="JKN7" s="195"/>
      <c r="JKO7" s="195"/>
      <c r="JKP7" s="195"/>
      <c r="JKQ7" s="195"/>
      <c r="JKR7" s="195"/>
      <c r="JKS7" s="195"/>
      <c r="JKT7" s="195"/>
      <c r="JKU7" s="195"/>
      <c r="JKV7" s="195"/>
      <c r="JKW7" s="195"/>
      <c r="JKX7" s="195"/>
      <c r="JKY7" s="195"/>
      <c r="JKZ7" s="195"/>
      <c r="JLA7" s="195"/>
      <c r="JLB7" s="195"/>
      <c r="JLC7" s="195"/>
      <c r="JLD7" s="195"/>
      <c r="JLE7" s="195"/>
      <c r="JLF7" s="195"/>
      <c r="JLG7" s="195"/>
      <c r="JLH7" s="195"/>
      <c r="JLI7" s="195"/>
      <c r="JLJ7" s="195"/>
      <c r="JLK7" s="195"/>
      <c r="JLL7" s="195"/>
      <c r="JLM7" s="195"/>
      <c r="JLN7" s="195"/>
      <c r="JLO7" s="195"/>
      <c r="JLP7" s="195"/>
      <c r="JLQ7" s="195"/>
      <c r="JLR7" s="195"/>
      <c r="JLS7" s="195"/>
      <c r="JLT7" s="195"/>
      <c r="JLU7" s="195"/>
      <c r="JLV7" s="195"/>
      <c r="JLW7" s="195"/>
      <c r="JLX7" s="195"/>
      <c r="JLY7" s="195"/>
      <c r="JLZ7" s="195"/>
      <c r="JMA7" s="195"/>
      <c r="JMB7" s="195"/>
      <c r="JMC7" s="195"/>
      <c r="JMD7" s="195"/>
      <c r="JME7" s="195"/>
      <c r="JMF7" s="195"/>
      <c r="JMG7" s="195"/>
      <c r="JMH7" s="195"/>
      <c r="JMI7" s="195"/>
      <c r="JMJ7" s="195"/>
      <c r="JMK7" s="195"/>
      <c r="JML7" s="195"/>
      <c r="JMM7" s="195"/>
      <c r="JMN7" s="195"/>
      <c r="JMO7" s="195"/>
      <c r="JMP7" s="195"/>
      <c r="JMQ7" s="195"/>
      <c r="JMR7" s="195"/>
      <c r="JMS7" s="195"/>
      <c r="JMT7" s="195"/>
      <c r="JMU7" s="195"/>
      <c r="JMV7" s="195"/>
      <c r="JMW7" s="195"/>
      <c r="JMX7" s="195"/>
      <c r="JMY7" s="195"/>
      <c r="JMZ7" s="195"/>
      <c r="JNA7" s="195"/>
      <c r="JNB7" s="195"/>
      <c r="JNC7" s="195"/>
      <c r="JND7" s="195"/>
      <c r="JNE7" s="195"/>
      <c r="JNF7" s="195"/>
      <c r="JNG7" s="195"/>
      <c r="JNH7" s="195"/>
      <c r="JNI7" s="195"/>
      <c r="JNJ7" s="195"/>
      <c r="JNK7" s="195"/>
      <c r="JNL7" s="195"/>
      <c r="JNM7" s="195"/>
      <c r="JNN7" s="195"/>
      <c r="JNO7" s="195"/>
      <c r="JNP7" s="195"/>
      <c r="JNQ7" s="195"/>
      <c r="JNR7" s="195"/>
      <c r="JNS7" s="195"/>
      <c r="JNT7" s="195"/>
      <c r="JNU7" s="195"/>
      <c r="JNV7" s="195"/>
      <c r="JNW7" s="195"/>
      <c r="JNX7" s="195"/>
      <c r="JNY7" s="195"/>
      <c r="JNZ7" s="195"/>
      <c r="JOA7" s="195"/>
      <c r="JOB7" s="195"/>
      <c r="JOC7" s="195"/>
      <c r="JOD7" s="195"/>
      <c r="JOE7" s="195"/>
      <c r="JOF7" s="195"/>
      <c r="JOG7" s="195"/>
      <c r="JOH7" s="195"/>
      <c r="JOI7" s="195"/>
      <c r="JOJ7" s="195"/>
      <c r="JOK7" s="195"/>
      <c r="JOL7" s="195"/>
      <c r="JOM7" s="195"/>
      <c r="JON7" s="195"/>
      <c r="JOO7" s="195"/>
      <c r="JOP7" s="195"/>
      <c r="JOQ7" s="195"/>
      <c r="JOR7" s="195"/>
      <c r="JOS7" s="195"/>
      <c r="JOT7" s="195"/>
      <c r="JOU7" s="195"/>
      <c r="JOV7" s="195"/>
      <c r="JOW7" s="195"/>
      <c r="JOX7" s="195"/>
      <c r="JOY7" s="195"/>
      <c r="JOZ7" s="195"/>
      <c r="JPA7" s="195"/>
      <c r="JPB7" s="195"/>
      <c r="JPC7" s="195"/>
      <c r="JPD7" s="195"/>
      <c r="JPE7" s="195"/>
      <c r="JPF7" s="195"/>
      <c r="JPG7" s="195"/>
      <c r="JPH7" s="195"/>
      <c r="JPI7" s="195"/>
      <c r="JPJ7" s="195"/>
      <c r="JPK7" s="195"/>
      <c r="JPL7" s="195"/>
      <c r="JPM7" s="195"/>
      <c r="JPN7" s="195"/>
      <c r="JPO7" s="195"/>
      <c r="JPP7" s="195"/>
      <c r="JPQ7" s="195"/>
      <c r="JPR7" s="195"/>
      <c r="JPS7" s="195"/>
      <c r="JPT7" s="195"/>
      <c r="JPU7" s="195"/>
      <c r="JPV7" s="195"/>
      <c r="JPW7" s="195"/>
      <c r="JPX7" s="195"/>
      <c r="JPY7" s="195"/>
      <c r="JPZ7" s="195"/>
      <c r="JQA7" s="195"/>
      <c r="JQB7" s="195"/>
      <c r="JQC7" s="195"/>
      <c r="JQD7" s="195"/>
      <c r="JQE7" s="195"/>
      <c r="JQF7" s="195"/>
      <c r="JQG7" s="195"/>
      <c r="JQH7" s="195"/>
      <c r="JQI7" s="195"/>
      <c r="JQJ7" s="195"/>
      <c r="JQK7" s="195"/>
      <c r="JQL7" s="195"/>
      <c r="JQM7" s="195"/>
      <c r="JQN7" s="195"/>
      <c r="JQO7" s="195"/>
      <c r="JQP7" s="195"/>
      <c r="JQQ7" s="195"/>
      <c r="JQR7" s="195"/>
      <c r="JQS7" s="195"/>
      <c r="JQT7" s="195"/>
      <c r="JQU7" s="195"/>
      <c r="JQV7" s="195"/>
      <c r="JQW7" s="195"/>
      <c r="JQX7" s="195"/>
      <c r="JQY7" s="195"/>
      <c r="JQZ7" s="195"/>
      <c r="JRA7" s="195"/>
      <c r="JRB7" s="195"/>
      <c r="JRC7" s="195"/>
      <c r="JRD7" s="195"/>
      <c r="JRE7" s="195"/>
      <c r="JRF7" s="195"/>
      <c r="JRG7" s="195"/>
      <c r="JRH7" s="195"/>
      <c r="JRI7" s="195"/>
      <c r="JRJ7" s="195"/>
      <c r="JRK7" s="195"/>
      <c r="JRL7" s="195"/>
      <c r="JRM7" s="195"/>
      <c r="JRN7" s="195"/>
      <c r="JRO7" s="195"/>
      <c r="JRP7" s="195"/>
      <c r="JRQ7" s="195"/>
      <c r="JRR7" s="195"/>
      <c r="JRS7" s="195"/>
      <c r="JRT7" s="195"/>
      <c r="JRU7" s="195"/>
      <c r="JRV7" s="195"/>
      <c r="JRW7" s="195"/>
      <c r="JRX7" s="195"/>
      <c r="JRY7" s="195"/>
      <c r="JRZ7" s="195"/>
      <c r="JSA7" s="195"/>
      <c r="JSB7" s="195"/>
      <c r="JSC7" s="195"/>
      <c r="JSD7" s="195"/>
      <c r="JSE7" s="195"/>
      <c r="JSF7" s="195"/>
      <c r="JSG7" s="195"/>
      <c r="JSH7" s="195"/>
      <c r="JSI7" s="195"/>
      <c r="JSJ7" s="195"/>
      <c r="JSK7" s="195"/>
      <c r="JSL7" s="195"/>
      <c r="JSM7" s="195"/>
      <c r="JSN7" s="195"/>
      <c r="JSO7" s="195"/>
      <c r="JSP7" s="195"/>
      <c r="JSQ7" s="195"/>
      <c r="JSR7" s="195"/>
      <c r="JSS7" s="195"/>
      <c r="JST7" s="195"/>
      <c r="JSU7" s="195"/>
      <c r="JSV7" s="195"/>
      <c r="JSW7" s="195"/>
      <c r="JSX7" s="195"/>
      <c r="JSY7" s="195"/>
      <c r="JSZ7" s="195"/>
      <c r="JTA7" s="195"/>
      <c r="JTB7" s="195"/>
      <c r="JTC7" s="195"/>
      <c r="JTD7" s="195"/>
      <c r="JTE7" s="195"/>
      <c r="JTF7" s="195"/>
      <c r="JTG7" s="195"/>
      <c r="JTH7" s="195"/>
      <c r="JTI7" s="195"/>
      <c r="JTJ7" s="195"/>
      <c r="JTK7" s="195"/>
      <c r="JTL7" s="195"/>
      <c r="JTM7" s="195"/>
      <c r="JTN7" s="195"/>
      <c r="JTO7" s="195"/>
      <c r="JTP7" s="195"/>
      <c r="JTQ7" s="195"/>
      <c r="JTR7" s="195"/>
      <c r="JTS7" s="195"/>
      <c r="JTT7" s="195"/>
      <c r="JTU7" s="195"/>
      <c r="JTV7" s="195"/>
      <c r="JTW7" s="195"/>
      <c r="JTX7" s="195"/>
      <c r="JTY7" s="195"/>
      <c r="JTZ7" s="195"/>
      <c r="JUA7" s="195"/>
      <c r="JUB7" s="195"/>
      <c r="JUC7" s="195"/>
      <c r="JUD7" s="195"/>
      <c r="JUE7" s="195"/>
      <c r="JUF7" s="195"/>
      <c r="JUG7" s="195"/>
      <c r="JUH7" s="195"/>
      <c r="JUI7" s="195"/>
      <c r="JUJ7" s="195"/>
      <c r="JUK7" s="195"/>
      <c r="JUL7" s="195"/>
      <c r="JUM7" s="195"/>
      <c r="JUN7" s="195"/>
      <c r="JUO7" s="195"/>
      <c r="JUP7" s="195"/>
      <c r="JUQ7" s="195"/>
      <c r="JUR7" s="195"/>
      <c r="JUS7" s="195"/>
      <c r="JUT7" s="195"/>
      <c r="JUU7" s="195"/>
      <c r="JUV7" s="195"/>
      <c r="JUW7" s="195"/>
      <c r="JUX7" s="195"/>
      <c r="JUY7" s="195"/>
      <c r="JUZ7" s="195"/>
      <c r="JVA7" s="195"/>
      <c r="JVB7" s="195"/>
      <c r="JVC7" s="195"/>
      <c r="JVD7" s="195"/>
      <c r="JVE7" s="195"/>
      <c r="JVF7" s="195"/>
      <c r="JVG7" s="195"/>
      <c r="JVH7" s="195"/>
      <c r="JVI7" s="195"/>
      <c r="JVJ7" s="195"/>
      <c r="JVK7" s="195"/>
      <c r="JVL7" s="195"/>
      <c r="JVM7" s="195"/>
      <c r="JVN7" s="195"/>
      <c r="JVO7" s="195"/>
      <c r="JVP7" s="195"/>
      <c r="JVQ7" s="195"/>
      <c r="JVR7" s="195"/>
      <c r="JVS7" s="195"/>
      <c r="JVT7" s="195"/>
      <c r="JVU7" s="195"/>
      <c r="JVV7" s="195"/>
      <c r="JVW7" s="195"/>
      <c r="JVX7" s="195"/>
      <c r="JVY7" s="195"/>
      <c r="JVZ7" s="195"/>
      <c r="JWA7" s="195"/>
      <c r="JWB7" s="195"/>
      <c r="JWC7" s="195"/>
      <c r="JWD7" s="195"/>
      <c r="JWE7" s="195"/>
      <c r="JWF7" s="195"/>
      <c r="JWG7" s="195"/>
      <c r="JWH7" s="195"/>
      <c r="JWI7" s="195"/>
      <c r="JWJ7" s="195"/>
      <c r="JWK7" s="195"/>
      <c r="JWL7" s="195"/>
      <c r="JWM7" s="195"/>
      <c r="JWN7" s="195"/>
      <c r="JWO7" s="195"/>
      <c r="JWP7" s="195"/>
      <c r="JWQ7" s="195"/>
      <c r="JWR7" s="195"/>
      <c r="JWS7" s="195"/>
      <c r="JWT7" s="195"/>
      <c r="JWU7" s="195"/>
      <c r="JWV7" s="195"/>
      <c r="JWW7" s="195"/>
      <c r="JWX7" s="195"/>
      <c r="JWY7" s="195"/>
      <c r="JWZ7" s="195"/>
      <c r="JXA7" s="195"/>
      <c r="JXB7" s="195"/>
      <c r="JXC7" s="195"/>
      <c r="JXD7" s="195"/>
      <c r="JXE7" s="195"/>
      <c r="JXF7" s="195"/>
      <c r="JXG7" s="195"/>
      <c r="JXH7" s="195"/>
      <c r="JXI7" s="195"/>
      <c r="JXJ7" s="195"/>
      <c r="JXK7" s="195"/>
      <c r="JXL7" s="195"/>
      <c r="JXM7" s="195"/>
      <c r="JXN7" s="195"/>
      <c r="JXO7" s="195"/>
      <c r="JXP7" s="195"/>
      <c r="JXQ7" s="195"/>
      <c r="JXR7" s="195"/>
      <c r="JXS7" s="195"/>
      <c r="JXT7" s="195"/>
      <c r="JXU7" s="195"/>
      <c r="JXV7" s="195"/>
      <c r="JXW7" s="195"/>
      <c r="JXX7" s="195"/>
      <c r="JXY7" s="195"/>
      <c r="JXZ7" s="195"/>
      <c r="JYA7" s="195"/>
      <c r="JYB7" s="195"/>
      <c r="JYC7" s="195"/>
      <c r="JYD7" s="195"/>
      <c r="JYE7" s="195"/>
      <c r="JYF7" s="195"/>
      <c r="JYG7" s="195"/>
      <c r="JYH7" s="195"/>
      <c r="JYI7" s="195"/>
      <c r="JYJ7" s="195"/>
      <c r="JYK7" s="195"/>
      <c r="JYL7" s="195"/>
      <c r="JYM7" s="195"/>
      <c r="JYN7" s="195"/>
      <c r="JYO7" s="195"/>
      <c r="JYP7" s="195"/>
      <c r="JYQ7" s="195"/>
      <c r="JYR7" s="195"/>
      <c r="JYS7" s="195"/>
      <c r="JYT7" s="195"/>
      <c r="JYU7" s="195"/>
      <c r="JYV7" s="195"/>
      <c r="JYW7" s="195"/>
      <c r="JYX7" s="195"/>
      <c r="JYY7" s="195"/>
      <c r="JYZ7" s="195"/>
      <c r="JZA7" s="195"/>
      <c r="JZB7" s="195"/>
      <c r="JZC7" s="195"/>
      <c r="JZD7" s="195"/>
      <c r="JZE7" s="195"/>
      <c r="JZF7" s="195"/>
      <c r="JZG7" s="195"/>
      <c r="JZH7" s="195"/>
      <c r="JZI7" s="195"/>
      <c r="JZJ7" s="195"/>
      <c r="JZK7" s="195"/>
      <c r="JZL7" s="195"/>
      <c r="JZM7" s="195"/>
      <c r="JZN7" s="195"/>
      <c r="JZO7" s="195"/>
      <c r="JZP7" s="195"/>
      <c r="JZQ7" s="195"/>
      <c r="JZR7" s="195"/>
      <c r="JZS7" s="195"/>
      <c r="JZT7" s="195"/>
      <c r="JZU7" s="195"/>
      <c r="JZV7" s="195"/>
      <c r="JZW7" s="195"/>
      <c r="JZX7" s="195"/>
      <c r="JZY7" s="195"/>
      <c r="JZZ7" s="195"/>
      <c r="KAA7" s="195"/>
      <c r="KAB7" s="195"/>
      <c r="KAC7" s="195"/>
      <c r="KAD7" s="195"/>
      <c r="KAE7" s="195"/>
      <c r="KAF7" s="195"/>
      <c r="KAG7" s="195"/>
      <c r="KAH7" s="195"/>
      <c r="KAI7" s="195"/>
      <c r="KAJ7" s="195"/>
      <c r="KAK7" s="195"/>
      <c r="KAL7" s="195"/>
      <c r="KAM7" s="195"/>
      <c r="KAN7" s="195"/>
      <c r="KAO7" s="195"/>
      <c r="KAP7" s="195"/>
      <c r="KAQ7" s="195"/>
      <c r="KAR7" s="195"/>
      <c r="KAS7" s="195"/>
      <c r="KAT7" s="195"/>
      <c r="KAU7" s="195"/>
      <c r="KAV7" s="195"/>
      <c r="KAW7" s="195"/>
      <c r="KAX7" s="195"/>
      <c r="KAY7" s="195"/>
      <c r="KAZ7" s="195"/>
      <c r="KBA7" s="195"/>
      <c r="KBB7" s="195"/>
      <c r="KBC7" s="195"/>
      <c r="KBD7" s="195"/>
      <c r="KBE7" s="195"/>
      <c r="KBF7" s="195"/>
      <c r="KBG7" s="195"/>
      <c r="KBH7" s="195"/>
      <c r="KBI7" s="195"/>
      <c r="KBJ7" s="195"/>
      <c r="KBK7" s="195"/>
      <c r="KBL7" s="195"/>
      <c r="KBM7" s="195"/>
      <c r="KBN7" s="195"/>
      <c r="KBO7" s="195"/>
      <c r="KBP7" s="195"/>
      <c r="KBQ7" s="195"/>
      <c r="KBR7" s="195"/>
      <c r="KBS7" s="195"/>
      <c r="KBT7" s="195"/>
      <c r="KBU7" s="195"/>
      <c r="KBV7" s="195"/>
      <c r="KBW7" s="195"/>
      <c r="KBX7" s="195"/>
      <c r="KBY7" s="195"/>
      <c r="KBZ7" s="195"/>
      <c r="KCA7" s="195"/>
      <c r="KCB7" s="195"/>
      <c r="KCC7" s="195"/>
      <c r="KCD7" s="195"/>
      <c r="KCE7" s="195"/>
      <c r="KCF7" s="195"/>
      <c r="KCG7" s="195"/>
      <c r="KCH7" s="195"/>
      <c r="KCI7" s="195"/>
      <c r="KCJ7" s="195"/>
      <c r="KCK7" s="195"/>
      <c r="KCL7" s="195"/>
      <c r="KCM7" s="195"/>
      <c r="KCN7" s="195"/>
      <c r="KCO7" s="195"/>
      <c r="KCP7" s="195"/>
      <c r="KCQ7" s="195"/>
      <c r="KCR7" s="195"/>
      <c r="KCS7" s="195"/>
      <c r="KCT7" s="195"/>
      <c r="KCU7" s="195"/>
      <c r="KCV7" s="195"/>
      <c r="KCW7" s="195"/>
      <c r="KCX7" s="195"/>
      <c r="KCY7" s="195"/>
      <c r="KCZ7" s="195"/>
      <c r="KDA7" s="195"/>
      <c r="KDB7" s="195"/>
      <c r="KDC7" s="195"/>
      <c r="KDD7" s="195"/>
      <c r="KDE7" s="195"/>
      <c r="KDF7" s="195"/>
      <c r="KDG7" s="195"/>
      <c r="KDH7" s="195"/>
      <c r="KDI7" s="195"/>
      <c r="KDJ7" s="195"/>
      <c r="KDK7" s="195"/>
      <c r="KDL7" s="195"/>
      <c r="KDM7" s="195"/>
      <c r="KDN7" s="195"/>
      <c r="KDO7" s="195"/>
      <c r="KDP7" s="195"/>
      <c r="KDQ7" s="195"/>
      <c r="KDR7" s="195"/>
      <c r="KDS7" s="195"/>
      <c r="KDT7" s="195"/>
      <c r="KDU7" s="195"/>
      <c r="KDV7" s="195"/>
      <c r="KDW7" s="195"/>
      <c r="KDX7" s="195"/>
      <c r="KDY7" s="195"/>
      <c r="KDZ7" s="195"/>
      <c r="KEA7" s="195"/>
      <c r="KEB7" s="195"/>
      <c r="KEC7" s="195"/>
      <c r="KED7" s="195"/>
      <c r="KEE7" s="195"/>
      <c r="KEF7" s="195"/>
      <c r="KEG7" s="195"/>
      <c r="KEH7" s="195"/>
      <c r="KEI7" s="195"/>
      <c r="KEJ7" s="195"/>
      <c r="KEK7" s="195"/>
      <c r="KEL7" s="195"/>
      <c r="KEM7" s="195"/>
      <c r="KEN7" s="195"/>
      <c r="KEO7" s="195"/>
      <c r="KEP7" s="195"/>
      <c r="KEQ7" s="195"/>
      <c r="KER7" s="195"/>
      <c r="KES7" s="195"/>
      <c r="KET7" s="195"/>
      <c r="KEU7" s="195"/>
      <c r="KEV7" s="195"/>
      <c r="KEW7" s="195"/>
      <c r="KEX7" s="195"/>
      <c r="KEY7" s="195"/>
      <c r="KEZ7" s="195"/>
      <c r="KFA7" s="195"/>
      <c r="KFB7" s="195"/>
      <c r="KFC7" s="195"/>
      <c r="KFD7" s="195"/>
      <c r="KFE7" s="195"/>
      <c r="KFF7" s="195"/>
      <c r="KFG7" s="195"/>
      <c r="KFH7" s="195"/>
      <c r="KFI7" s="195"/>
      <c r="KFJ7" s="195"/>
      <c r="KFK7" s="195"/>
      <c r="KFL7" s="195"/>
      <c r="KFM7" s="195"/>
      <c r="KFN7" s="195"/>
      <c r="KFO7" s="195"/>
      <c r="KFP7" s="195"/>
      <c r="KFQ7" s="195"/>
      <c r="KFR7" s="195"/>
      <c r="KFS7" s="195"/>
      <c r="KFT7" s="195"/>
      <c r="KFU7" s="195"/>
      <c r="KFV7" s="195"/>
      <c r="KFW7" s="195"/>
      <c r="KFX7" s="195"/>
      <c r="KFY7" s="195"/>
      <c r="KFZ7" s="195"/>
      <c r="KGA7" s="195"/>
      <c r="KGB7" s="195"/>
      <c r="KGC7" s="195"/>
      <c r="KGD7" s="195"/>
      <c r="KGE7" s="195"/>
      <c r="KGF7" s="195"/>
      <c r="KGG7" s="195"/>
      <c r="KGH7" s="195"/>
      <c r="KGI7" s="195"/>
      <c r="KGJ7" s="195"/>
      <c r="KGK7" s="195"/>
      <c r="KGL7" s="195"/>
      <c r="KGM7" s="195"/>
      <c r="KGN7" s="195"/>
      <c r="KGO7" s="195"/>
      <c r="KGP7" s="195"/>
      <c r="KGQ7" s="195"/>
      <c r="KGR7" s="195"/>
      <c r="KGS7" s="195"/>
      <c r="KGT7" s="195"/>
      <c r="KGU7" s="195"/>
      <c r="KGV7" s="195"/>
      <c r="KGW7" s="195"/>
      <c r="KGX7" s="195"/>
      <c r="KGY7" s="195"/>
      <c r="KGZ7" s="195"/>
      <c r="KHA7" s="195"/>
      <c r="KHB7" s="195"/>
      <c r="KHC7" s="195"/>
      <c r="KHD7" s="195"/>
      <c r="KHE7" s="195"/>
      <c r="KHF7" s="195"/>
      <c r="KHG7" s="195"/>
      <c r="KHH7" s="195"/>
      <c r="KHI7" s="195"/>
      <c r="KHJ7" s="195"/>
      <c r="KHK7" s="195"/>
      <c r="KHL7" s="195"/>
      <c r="KHM7" s="195"/>
      <c r="KHN7" s="195"/>
      <c r="KHO7" s="195"/>
      <c r="KHP7" s="195"/>
      <c r="KHQ7" s="195"/>
      <c r="KHR7" s="195"/>
      <c r="KHS7" s="195"/>
      <c r="KHT7" s="195"/>
      <c r="KHU7" s="195"/>
      <c r="KHV7" s="195"/>
      <c r="KHW7" s="195"/>
      <c r="KHX7" s="195"/>
      <c r="KHY7" s="195"/>
      <c r="KHZ7" s="195"/>
      <c r="KIA7" s="195"/>
      <c r="KIB7" s="195"/>
      <c r="KIC7" s="195"/>
      <c r="KID7" s="195"/>
      <c r="KIE7" s="195"/>
      <c r="KIF7" s="195"/>
      <c r="KIG7" s="195"/>
      <c r="KIH7" s="195"/>
      <c r="KII7" s="195"/>
      <c r="KIJ7" s="195"/>
      <c r="KIK7" s="195"/>
      <c r="KIL7" s="195"/>
      <c r="KIM7" s="195"/>
      <c r="KIN7" s="195"/>
      <c r="KIO7" s="195"/>
      <c r="KIP7" s="195"/>
      <c r="KIQ7" s="195"/>
      <c r="KIR7" s="195"/>
      <c r="KIS7" s="195"/>
      <c r="KIT7" s="195"/>
      <c r="KIU7" s="195"/>
      <c r="KIV7" s="195"/>
      <c r="KIW7" s="195"/>
      <c r="KIX7" s="195"/>
      <c r="KIY7" s="195"/>
      <c r="KIZ7" s="195"/>
      <c r="KJA7" s="195"/>
      <c r="KJB7" s="195"/>
      <c r="KJC7" s="195"/>
      <c r="KJD7" s="195"/>
      <c r="KJE7" s="195"/>
      <c r="KJF7" s="195"/>
      <c r="KJG7" s="195"/>
      <c r="KJH7" s="195"/>
      <c r="KJI7" s="195"/>
      <c r="KJJ7" s="195"/>
      <c r="KJK7" s="195"/>
      <c r="KJL7" s="195"/>
      <c r="KJM7" s="195"/>
      <c r="KJN7" s="195"/>
      <c r="KJO7" s="195"/>
      <c r="KJP7" s="195"/>
      <c r="KJQ7" s="195"/>
      <c r="KJR7" s="195"/>
      <c r="KJS7" s="195"/>
      <c r="KJT7" s="195"/>
      <c r="KJU7" s="195"/>
      <c r="KJV7" s="195"/>
      <c r="KJW7" s="195"/>
      <c r="KJX7" s="195"/>
      <c r="KJY7" s="195"/>
      <c r="KJZ7" s="195"/>
      <c r="KKA7" s="195"/>
      <c r="KKB7" s="195"/>
      <c r="KKC7" s="195"/>
      <c r="KKD7" s="195"/>
      <c r="KKE7" s="195"/>
      <c r="KKF7" s="195"/>
      <c r="KKG7" s="195"/>
      <c r="KKH7" s="195"/>
      <c r="KKI7" s="195"/>
      <c r="KKJ7" s="195"/>
      <c r="KKK7" s="195"/>
      <c r="KKL7" s="195"/>
      <c r="KKM7" s="195"/>
      <c r="KKN7" s="195"/>
      <c r="KKO7" s="195"/>
      <c r="KKP7" s="195"/>
      <c r="KKQ7" s="195"/>
      <c r="KKR7" s="195"/>
      <c r="KKS7" s="195"/>
      <c r="KKT7" s="195"/>
      <c r="KKU7" s="195"/>
      <c r="KKV7" s="195"/>
      <c r="KKW7" s="195"/>
      <c r="KKX7" s="195"/>
      <c r="KKY7" s="195"/>
      <c r="KKZ7" s="195"/>
      <c r="KLA7" s="195"/>
      <c r="KLB7" s="195"/>
      <c r="KLC7" s="195"/>
      <c r="KLD7" s="195"/>
      <c r="KLE7" s="195"/>
      <c r="KLF7" s="195"/>
      <c r="KLG7" s="195"/>
      <c r="KLH7" s="195"/>
      <c r="KLI7" s="195"/>
      <c r="KLJ7" s="195"/>
      <c r="KLK7" s="195"/>
      <c r="KLL7" s="195"/>
      <c r="KLM7" s="195"/>
      <c r="KLN7" s="195"/>
      <c r="KLO7" s="195"/>
      <c r="KLP7" s="195"/>
      <c r="KLQ7" s="195"/>
      <c r="KLR7" s="195"/>
      <c r="KLS7" s="195"/>
      <c r="KLT7" s="195"/>
      <c r="KLU7" s="195"/>
      <c r="KLV7" s="195"/>
      <c r="KLW7" s="195"/>
      <c r="KLX7" s="195"/>
      <c r="KLY7" s="195"/>
      <c r="KLZ7" s="195"/>
      <c r="KMA7" s="195"/>
      <c r="KMB7" s="195"/>
      <c r="KMC7" s="195"/>
      <c r="KMD7" s="195"/>
      <c r="KME7" s="195"/>
      <c r="KMF7" s="195"/>
      <c r="KMG7" s="195"/>
      <c r="KMH7" s="195"/>
      <c r="KMI7" s="195"/>
      <c r="KMJ7" s="195"/>
      <c r="KMK7" s="195"/>
      <c r="KML7" s="195"/>
      <c r="KMM7" s="195"/>
      <c r="KMN7" s="195"/>
      <c r="KMO7" s="195"/>
      <c r="KMP7" s="195"/>
      <c r="KMQ7" s="195"/>
      <c r="KMR7" s="195"/>
      <c r="KMS7" s="195"/>
      <c r="KMT7" s="195"/>
      <c r="KMU7" s="195"/>
      <c r="KMV7" s="195"/>
      <c r="KMW7" s="195"/>
      <c r="KMX7" s="195"/>
      <c r="KMY7" s="195"/>
      <c r="KMZ7" s="195"/>
      <c r="KNA7" s="195"/>
      <c r="KNB7" s="195"/>
      <c r="KNC7" s="195"/>
      <c r="KND7" s="195"/>
      <c r="KNE7" s="195"/>
      <c r="KNF7" s="195"/>
      <c r="KNG7" s="195"/>
      <c r="KNH7" s="195"/>
      <c r="KNI7" s="195"/>
      <c r="KNJ7" s="195"/>
      <c r="KNK7" s="195"/>
      <c r="KNL7" s="195"/>
      <c r="KNM7" s="195"/>
      <c r="KNN7" s="195"/>
      <c r="KNO7" s="195"/>
      <c r="KNP7" s="195"/>
      <c r="KNQ7" s="195"/>
      <c r="KNR7" s="195"/>
      <c r="KNS7" s="195"/>
      <c r="KNT7" s="195"/>
      <c r="KNU7" s="195"/>
      <c r="KNV7" s="195"/>
      <c r="KNW7" s="195"/>
      <c r="KNX7" s="195"/>
      <c r="KNY7" s="195"/>
      <c r="KNZ7" s="195"/>
      <c r="KOA7" s="195"/>
      <c r="KOB7" s="195"/>
      <c r="KOC7" s="195"/>
      <c r="KOD7" s="195"/>
      <c r="KOE7" s="195"/>
      <c r="KOF7" s="195"/>
      <c r="KOG7" s="195"/>
      <c r="KOH7" s="195"/>
      <c r="KOI7" s="195"/>
      <c r="KOJ7" s="195"/>
      <c r="KOK7" s="195"/>
      <c r="KOL7" s="195"/>
      <c r="KOM7" s="195"/>
      <c r="KON7" s="195"/>
      <c r="KOO7" s="195"/>
      <c r="KOP7" s="195"/>
      <c r="KOQ7" s="195"/>
      <c r="KOR7" s="195"/>
      <c r="KOS7" s="195"/>
      <c r="KOT7" s="195"/>
      <c r="KOU7" s="195"/>
      <c r="KOV7" s="195"/>
      <c r="KOW7" s="195"/>
      <c r="KOX7" s="195"/>
      <c r="KOY7" s="195"/>
      <c r="KOZ7" s="195"/>
      <c r="KPA7" s="195"/>
      <c r="KPB7" s="195"/>
      <c r="KPC7" s="195"/>
      <c r="KPD7" s="195"/>
      <c r="KPE7" s="195"/>
      <c r="KPF7" s="195"/>
      <c r="KPG7" s="195"/>
      <c r="KPH7" s="195"/>
      <c r="KPI7" s="195"/>
      <c r="KPJ7" s="195"/>
      <c r="KPK7" s="195"/>
      <c r="KPL7" s="195"/>
      <c r="KPM7" s="195"/>
      <c r="KPN7" s="195"/>
      <c r="KPO7" s="195"/>
      <c r="KPP7" s="195"/>
      <c r="KPQ7" s="195"/>
      <c r="KPR7" s="195"/>
      <c r="KPS7" s="195"/>
      <c r="KPT7" s="195"/>
      <c r="KPU7" s="195"/>
      <c r="KPV7" s="195"/>
      <c r="KPW7" s="195"/>
      <c r="KPX7" s="195"/>
      <c r="KPY7" s="195"/>
      <c r="KPZ7" s="195"/>
      <c r="KQA7" s="195"/>
      <c r="KQB7" s="195"/>
      <c r="KQC7" s="195"/>
      <c r="KQD7" s="195"/>
      <c r="KQE7" s="195"/>
      <c r="KQF7" s="195"/>
      <c r="KQG7" s="195"/>
      <c r="KQH7" s="195"/>
      <c r="KQI7" s="195"/>
      <c r="KQJ7" s="195"/>
      <c r="KQK7" s="195"/>
      <c r="KQL7" s="195"/>
      <c r="KQM7" s="195"/>
      <c r="KQN7" s="195"/>
      <c r="KQO7" s="195"/>
      <c r="KQP7" s="195"/>
      <c r="KQQ7" s="195"/>
      <c r="KQR7" s="195"/>
      <c r="KQS7" s="195"/>
      <c r="KQT7" s="195"/>
      <c r="KQU7" s="195"/>
      <c r="KQV7" s="195"/>
      <c r="KQW7" s="195"/>
      <c r="KQX7" s="195"/>
      <c r="KQY7" s="195"/>
      <c r="KQZ7" s="195"/>
      <c r="KRA7" s="195"/>
      <c r="KRB7" s="195"/>
      <c r="KRC7" s="195"/>
      <c r="KRD7" s="195"/>
      <c r="KRE7" s="195"/>
      <c r="KRF7" s="195"/>
      <c r="KRG7" s="195"/>
      <c r="KRH7" s="195"/>
      <c r="KRI7" s="195"/>
      <c r="KRJ7" s="195"/>
      <c r="KRK7" s="195"/>
      <c r="KRL7" s="195"/>
      <c r="KRM7" s="195"/>
      <c r="KRN7" s="195"/>
      <c r="KRO7" s="195"/>
      <c r="KRP7" s="195"/>
      <c r="KRQ7" s="195"/>
      <c r="KRR7" s="195"/>
      <c r="KRS7" s="195"/>
      <c r="KRT7" s="195"/>
      <c r="KRU7" s="195"/>
      <c r="KRV7" s="195"/>
      <c r="KRW7" s="195"/>
      <c r="KRX7" s="195"/>
      <c r="KRY7" s="195"/>
      <c r="KRZ7" s="195"/>
      <c r="KSA7" s="195"/>
      <c r="KSB7" s="195"/>
      <c r="KSC7" s="195"/>
      <c r="KSD7" s="195"/>
      <c r="KSE7" s="195"/>
      <c r="KSF7" s="195"/>
      <c r="KSG7" s="195"/>
      <c r="KSH7" s="195"/>
      <c r="KSI7" s="195"/>
      <c r="KSJ7" s="195"/>
      <c r="KSK7" s="195"/>
      <c r="KSL7" s="195"/>
      <c r="KSM7" s="195"/>
      <c r="KSN7" s="195"/>
      <c r="KSO7" s="195"/>
      <c r="KSP7" s="195"/>
      <c r="KSQ7" s="195"/>
      <c r="KSR7" s="195"/>
      <c r="KSS7" s="195"/>
      <c r="KST7" s="195"/>
      <c r="KSU7" s="195"/>
      <c r="KSV7" s="195"/>
      <c r="KSW7" s="195"/>
      <c r="KSX7" s="195"/>
      <c r="KSY7" s="195"/>
      <c r="KSZ7" s="195"/>
      <c r="KTA7" s="195"/>
      <c r="KTB7" s="195"/>
      <c r="KTC7" s="195"/>
      <c r="KTD7" s="195"/>
      <c r="KTE7" s="195"/>
      <c r="KTF7" s="195"/>
      <c r="KTG7" s="195"/>
      <c r="KTH7" s="195"/>
      <c r="KTI7" s="195"/>
      <c r="KTJ7" s="195"/>
      <c r="KTK7" s="195"/>
      <c r="KTL7" s="195"/>
      <c r="KTM7" s="195"/>
      <c r="KTN7" s="195"/>
      <c r="KTO7" s="195"/>
      <c r="KTP7" s="195"/>
      <c r="KTQ7" s="195"/>
      <c r="KTR7" s="195"/>
      <c r="KTS7" s="195"/>
      <c r="KTT7" s="195"/>
      <c r="KTU7" s="195"/>
      <c r="KTV7" s="195"/>
      <c r="KTW7" s="195"/>
      <c r="KTX7" s="195"/>
      <c r="KTY7" s="195"/>
      <c r="KTZ7" s="195"/>
      <c r="KUA7" s="195"/>
      <c r="KUB7" s="195"/>
      <c r="KUC7" s="195"/>
      <c r="KUD7" s="195"/>
      <c r="KUE7" s="195"/>
      <c r="KUF7" s="195"/>
      <c r="KUG7" s="195"/>
      <c r="KUH7" s="195"/>
      <c r="KUI7" s="195"/>
      <c r="KUJ7" s="195"/>
      <c r="KUK7" s="195"/>
      <c r="KUL7" s="195"/>
      <c r="KUM7" s="195"/>
      <c r="KUN7" s="195"/>
      <c r="KUO7" s="195"/>
      <c r="KUP7" s="195"/>
      <c r="KUQ7" s="195"/>
      <c r="KUR7" s="195"/>
      <c r="KUS7" s="195"/>
      <c r="KUT7" s="195"/>
      <c r="KUU7" s="195"/>
      <c r="KUV7" s="195"/>
      <c r="KUW7" s="195"/>
      <c r="KUX7" s="195"/>
      <c r="KUY7" s="195"/>
      <c r="KUZ7" s="195"/>
      <c r="KVA7" s="195"/>
      <c r="KVB7" s="195"/>
      <c r="KVC7" s="195"/>
      <c r="KVD7" s="195"/>
      <c r="KVE7" s="195"/>
      <c r="KVF7" s="195"/>
      <c r="KVG7" s="195"/>
      <c r="KVH7" s="195"/>
      <c r="KVI7" s="195"/>
      <c r="KVJ7" s="195"/>
      <c r="KVK7" s="195"/>
      <c r="KVL7" s="195"/>
      <c r="KVM7" s="195"/>
      <c r="KVN7" s="195"/>
      <c r="KVO7" s="195"/>
      <c r="KVP7" s="195"/>
      <c r="KVQ7" s="195"/>
      <c r="KVR7" s="195"/>
      <c r="KVS7" s="195"/>
      <c r="KVT7" s="195"/>
      <c r="KVU7" s="195"/>
      <c r="KVV7" s="195"/>
      <c r="KVW7" s="195"/>
      <c r="KVX7" s="195"/>
      <c r="KVY7" s="195"/>
      <c r="KVZ7" s="195"/>
      <c r="KWA7" s="195"/>
      <c r="KWB7" s="195"/>
      <c r="KWC7" s="195"/>
      <c r="KWD7" s="195"/>
      <c r="KWE7" s="195"/>
      <c r="KWF7" s="195"/>
      <c r="KWG7" s="195"/>
      <c r="KWH7" s="195"/>
      <c r="KWI7" s="195"/>
      <c r="KWJ7" s="195"/>
      <c r="KWK7" s="195"/>
      <c r="KWL7" s="195"/>
      <c r="KWM7" s="195"/>
      <c r="KWN7" s="195"/>
      <c r="KWO7" s="195"/>
      <c r="KWP7" s="195"/>
      <c r="KWQ7" s="195"/>
      <c r="KWR7" s="195"/>
      <c r="KWS7" s="195"/>
      <c r="KWT7" s="195"/>
      <c r="KWU7" s="195"/>
      <c r="KWV7" s="195"/>
      <c r="KWW7" s="195"/>
      <c r="KWX7" s="195"/>
      <c r="KWY7" s="195"/>
      <c r="KWZ7" s="195"/>
      <c r="KXA7" s="195"/>
      <c r="KXB7" s="195"/>
      <c r="KXC7" s="195"/>
      <c r="KXD7" s="195"/>
      <c r="KXE7" s="195"/>
      <c r="KXF7" s="195"/>
      <c r="KXG7" s="195"/>
      <c r="KXH7" s="195"/>
      <c r="KXI7" s="195"/>
      <c r="KXJ7" s="195"/>
      <c r="KXK7" s="195"/>
      <c r="KXL7" s="195"/>
      <c r="KXM7" s="195"/>
      <c r="KXN7" s="195"/>
      <c r="KXO7" s="195"/>
      <c r="KXP7" s="195"/>
      <c r="KXQ7" s="195"/>
      <c r="KXR7" s="195"/>
      <c r="KXS7" s="195"/>
      <c r="KXT7" s="195"/>
      <c r="KXU7" s="195"/>
      <c r="KXV7" s="195"/>
      <c r="KXW7" s="195"/>
      <c r="KXX7" s="195"/>
      <c r="KXY7" s="195"/>
      <c r="KXZ7" s="195"/>
      <c r="KYA7" s="195"/>
      <c r="KYB7" s="195"/>
      <c r="KYC7" s="195"/>
      <c r="KYD7" s="195"/>
      <c r="KYE7" s="195"/>
      <c r="KYF7" s="195"/>
      <c r="KYG7" s="195"/>
      <c r="KYH7" s="195"/>
      <c r="KYI7" s="195"/>
      <c r="KYJ7" s="195"/>
      <c r="KYK7" s="195"/>
      <c r="KYL7" s="195"/>
      <c r="KYM7" s="195"/>
      <c r="KYN7" s="195"/>
      <c r="KYO7" s="195"/>
      <c r="KYP7" s="195"/>
      <c r="KYQ7" s="195"/>
      <c r="KYR7" s="195"/>
      <c r="KYS7" s="195"/>
      <c r="KYT7" s="195"/>
      <c r="KYU7" s="195"/>
      <c r="KYV7" s="195"/>
      <c r="KYW7" s="195"/>
      <c r="KYX7" s="195"/>
      <c r="KYY7" s="195"/>
      <c r="KYZ7" s="195"/>
      <c r="KZA7" s="195"/>
      <c r="KZB7" s="195"/>
      <c r="KZC7" s="195"/>
      <c r="KZD7" s="195"/>
      <c r="KZE7" s="195"/>
      <c r="KZF7" s="195"/>
      <c r="KZG7" s="195"/>
      <c r="KZH7" s="195"/>
      <c r="KZI7" s="195"/>
      <c r="KZJ7" s="195"/>
      <c r="KZK7" s="195"/>
      <c r="KZL7" s="195"/>
      <c r="KZM7" s="195"/>
      <c r="KZN7" s="195"/>
      <c r="KZO7" s="195"/>
      <c r="KZP7" s="195"/>
      <c r="KZQ7" s="195"/>
      <c r="KZR7" s="195"/>
      <c r="KZS7" s="195"/>
      <c r="KZT7" s="195"/>
      <c r="KZU7" s="195"/>
      <c r="KZV7" s="195"/>
      <c r="KZW7" s="195"/>
      <c r="KZX7" s="195"/>
      <c r="KZY7" s="195"/>
      <c r="KZZ7" s="195"/>
      <c r="LAA7" s="195"/>
      <c r="LAB7" s="195"/>
      <c r="LAC7" s="195"/>
      <c r="LAD7" s="195"/>
      <c r="LAE7" s="195"/>
      <c r="LAF7" s="195"/>
      <c r="LAG7" s="195"/>
      <c r="LAH7" s="195"/>
      <c r="LAI7" s="195"/>
      <c r="LAJ7" s="195"/>
      <c r="LAK7" s="195"/>
      <c r="LAL7" s="195"/>
      <c r="LAM7" s="195"/>
      <c r="LAN7" s="195"/>
      <c r="LAO7" s="195"/>
      <c r="LAP7" s="195"/>
      <c r="LAQ7" s="195"/>
      <c r="LAR7" s="195"/>
      <c r="LAS7" s="195"/>
      <c r="LAT7" s="195"/>
      <c r="LAU7" s="195"/>
      <c r="LAV7" s="195"/>
      <c r="LAW7" s="195"/>
      <c r="LAX7" s="195"/>
      <c r="LAY7" s="195"/>
      <c r="LAZ7" s="195"/>
      <c r="LBA7" s="195"/>
      <c r="LBB7" s="195"/>
      <c r="LBC7" s="195"/>
      <c r="LBD7" s="195"/>
      <c r="LBE7" s="195"/>
      <c r="LBF7" s="195"/>
      <c r="LBG7" s="195"/>
      <c r="LBH7" s="195"/>
      <c r="LBI7" s="195"/>
      <c r="LBJ7" s="195"/>
      <c r="LBK7" s="195"/>
      <c r="LBL7" s="195"/>
      <c r="LBM7" s="195"/>
      <c r="LBN7" s="195"/>
      <c r="LBO7" s="195"/>
      <c r="LBP7" s="195"/>
      <c r="LBQ7" s="195"/>
      <c r="LBR7" s="195"/>
      <c r="LBS7" s="195"/>
      <c r="LBT7" s="195"/>
      <c r="LBU7" s="195"/>
      <c r="LBV7" s="195"/>
      <c r="LBW7" s="195"/>
      <c r="LBX7" s="195"/>
      <c r="LBY7" s="195"/>
      <c r="LBZ7" s="195"/>
      <c r="LCA7" s="195"/>
      <c r="LCB7" s="195"/>
      <c r="LCC7" s="195"/>
      <c r="LCD7" s="195"/>
      <c r="LCE7" s="195"/>
      <c r="LCF7" s="195"/>
      <c r="LCG7" s="195"/>
      <c r="LCH7" s="195"/>
      <c r="LCI7" s="195"/>
      <c r="LCJ7" s="195"/>
      <c r="LCK7" s="195"/>
      <c r="LCL7" s="195"/>
      <c r="LCM7" s="195"/>
      <c r="LCN7" s="195"/>
      <c r="LCO7" s="195"/>
      <c r="LCP7" s="195"/>
      <c r="LCQ7" s="195"/>
      <c r="LCR7" s="195"/>
      <c r="LCS7" s="195"/>
      <c r="LCT7" s="195"/>
      <c r="LCU7" s="195"/>
      <c r="LCV7" s="195"/>
      <c r="LCW7" s="195"/>
      <c r="LCX7" s="195"/>
      <c r="LCY7" s="195"/>
      <c r="LCZ7" s="195"/>
      <c r="LDA7" s="195"/>
      <c r="LDB7" s="195"/>
      <c r="LDC7" s="195"/>
      <c r="LDD7" s="195"/>
      <c r="LDE7" s="195"/>
      <c r="LDF7" s="195"/>
      <c r="LDG7" s="195"/>
      <c r="LDH7" s="195"/>
      <c r="LDI7" s="195"/>
      <c r="LDJ7" s="195"/>
      <c r="LDK7" s="195"/>
      <c r="LDL7" s="195"/>
      <c r="LDM7" s="195"/>
      <c r="LDN7" s="195"/>
      <c r="LDO7" s="195"/>
      <c r="LDP7" s="195"/>
      <c r="LDQ7" s="195"/>
      <c r="LDR7" s="195"/>
      <c r="LDS7" s="195"/>
      <c r="LDT7" s="195"/>
      <c r="LDU7" s="195"/>
      <c r="LDV7" s="195"/>
      <c r="LDW7" s="195"/>
      <c r="LDX7" s="195"/>
      <c r="LDY7" s="195"/>
      <c r="LDZ7" s="195"/>
      <c r="LEA7" s="195"/>
      <c r="LEB7" s="195"/>
      <c r="LEC7" s="195"/>
      <c r="LED7" s="195"/>
      <c r="LEE7" s="195"/>
      <c r="LEF7" s="195"/>
      <c r="LEG7" s="195"/>
      <c r="LEH7" s="195"/>
      <c r="LEI7" s="195"/>
      <c r="LEJ7" s="195"/>
      <c r="LEK7" s="195"/>
      <c r="LEL7" s="195"/>
      <c r="LEM7" s="195"/>
      <c r="LEN7" s="195"/>
      <c r="LEO7" s="195"/>
      <c r="LEP7" s="195"/>
      <c r="LEQ7" s="195"/>
      <c r="LER7" s="195"/>
      <c r="LES7" s="195"/>
      <c r="LET7" s="195"/>
      <c r="LEU7" s="195"/>
      <c r="LEV7" s="195"/>
      <c r="LEW7" s="195"/>
      <c r="LEX7" s="195"/>
      <c r="LEY7" s="195"/>
      <c r="LEZ7" s="195"/>
      <c r="LFA7" s="195"/>
      <c r="LFB7" s="195"/>
      <c r="LFC7" s="195"/>
      <c r="LFD7" s="195"/>
      <c r="LFE7" s="195"/>
      <c r="LFF7" s="195"/>
      <c r="LFG7" s="195"/>
      <c r="LFH7" s="195"/>
      <c r="LFI7" s="195"/>
      <c r="LFJ7" s="195"/>
      <c r="LFK7" s="195"/>
      <c r="LFL7" s="195"/>
      <c r="LFM7" s="195"/>
      <c r="LFN7" s="195"/>
      <c r="LFO7" s="195"/>
      <c r="LFP7" s="195"/>
      <c r="LFQ7" s="195"/>
      <c r="LFR7" s="195"/>
      <c r="LFS7" s="195"/>
      <c r="LFT7" s="195"/>
      <c r="LFU7" s="195"/>
      <c r="LFV7" s="195"/>
      <c r="LFW7" s="195"/>
      <c r="LFX7" s="195"/>
      <c r="LFY7" s="195"/>
      <c r="LFZ7" s="195"/>
      <c r="LGA7" s="195"/>
      <c r="LGB7" s="195"/>
      <c r="LGC7" s="195"/>
      <c r="LGD7" s="195"/>
      <c r="LGE7" s="195"/>
      <c r="LGF7" s="195"/>
      <c r="LGG7" s="195"/>
      <c r="LGH7" s="195"/>
      <c r="LGI7" s="195"/>
      <c r="LGJ7" s="195"/>
      <c r="LGK7" s="195"/>
      <c r="LGL7" s="195"/>
      <c r="LGM7" s="195"/>
      <c r="LGN7" s="195"/>
      <c r="LGO7" s="195"/>
      <c r="LGP7" s="195"/>
      <c r="LGQ7" s="195"/>
      <c r="LGR7" s="195"/>
      <c r="LGS7" s="195"/>
      <c r="LGT7" s="195"/>
      <c r="LGU7" s="195"/>
      <c r="LGV7" s="195"/>
      <c r="LGW7" s="195"/>
      <c r="LGX7" s="195"/>
      <c r="LGY7" s="195"/>
      <c r="LGZ7" s="195"/>
      <c r="LHA7" s="195"/>
      <c r="LHB7" s="195"/>
      <c r="LHC7" s="195"/>
      <c r="LHD7" s="195"/>
      <c r="LHE7" s="195"/>
      <c r="LHF7" s="195"/>
      <c r="LHG7" s="195"/>
      <c r="LHH7" s="195"/>
      <c r="LHI7" s="195"/>
      <c r="LHJ7" s="195"/>
      <c r="LHK7" s="195"/>
      <c r="LHL7" s="195"/>
      <c r="LHM7" s="195"/>
      <c r="LHN7" s="195"/>
      <c r="LHO7" s="195"/>
      <c r="LHP7" s="195"/>
      <c r="LHQ7" s="195"/>
      <c r="LHR7" s="195"/>
      <c r="LHS7" s="195"/>
      <c r="LHT7" s="195"/>
      <c r="LHU7" s="195"/>
      <c r="LHV7" s="195"/>
      <c r="LHW7" s="195"/>
      <c r="LHX7" s="195"/>
      <c r="LHY7" s="195"/>
      <c r="LHZ7" s="195"/>
      <c r="LIA7" s="195"/>
      <c r="LIB7" s="195"/>
      <c r="LIC7" s="195"/>
      <c r="LID7" s="195"/>
      <c r="LIE7" s="195"/>
      <c r="LIF7" s="195"/>
      <c r="LIG7" s="195"/>
      <c r="LIH7" s="195"/>
      <c r="LII7" s="195"/>
      <c r="LIJ7" s="195"/>
      <c r="LIK7" s="195"/>
      <c r="LIL7" s="195"/>
      <c r="LIM7" s="195"/>
      <c r="LIN7" s="195"/>
      <c r="LIO7" s="195"/>
      <c r="LIP7" s="195"/>
      <c r="LIQ7" s="195"/>
      <c r="LIR7" s="195"/>
      <c r="LIS7" s="195"/>
      <c r="LIT7" s="195"/>
      <c r="LIU7" s="195"/>
      <c r="LIV7" s="195"/>
      <c r="LIW7" s="195"/>
      <c r="LIX7" s="195"/>
      <c r="LIY7" s="195"/>
      <c r="LIZ7" s="195"/>
      <c r="LJA7" s="195"/>
      <c r="LJB7" s="195"/>
      <c r="LJC7" s="195"/>
      <c r="LJD7" s="195"/>
      <c r="LJE7" s="195"/>
      <c r="LJF7" s="195"/>
      <c r="LJG7" s="195"/>
      <c r="LJH7" s="195"/>
      <c r="LJI7" s="195"/>
      <c r="LJJ7" s="195"/>
      <c r="LJK7" s="195"/>
      <c r="LJL7" s="195"/>
      <c r="LJM7" s="195"/>
      <c r="LJN7" s="195"/>
      <c r="LJO7" s="195"/>
      <c r="LJP7" s="195"/>
      <c r="LJQ7" s="195"/>
      <c r="LJR7" s="195"/>
      <c r="LJS7" s="195"/>
      <c r="LJT7" s="195"/>
      <c r="LJU7" s="195"/>
      <c r="LJV7" s="195"/>
      <c r="LJW7" s="195"/>
      <c r="LJX7" s="195"/>
      <c r="LJY7" s="195"/>
      <c r="LJZ7" s="195"/>
      <c r="LKA7" s="195"/>
      <c r="LKB7" s="195"/>
      <c r="LKC7" s="195"/>
      <c r="LKD7" s="195"/>
      <c r="LKE7" s="195"/>
      <c r="LKF7" s="195"/>
      <c r="LKG7" s="195"/>
      <c r="LKH7" s="195"/>
      <c r="LKI7" s="195"/>
      <c r="LKJ7" s="195"/>
      <c r="LKK7" s="195"/>
      <c r="LKL7" s="195"/>
      <c r="LKM7" s="195"/>
      <c r="LKN7" s="195"/>
      <c r="LKO7" s="195"/>
      <c r="LKP7" s="195"/>
      <c r="LKQ7" s="195"/>
      <c r="LKR7" s="195"/>
      <c r="LKS7" s="195"/>
      <c r="LKT7" s="195"/>
      <c r="LKU7" s="195"/>
      <c r="LKV7" s="195"/>
      <c r="LKW7" s="195"/>
      <c r="LKX7" s="195"/>
      <c r="LKY7" s="195"/>
      <c r="LKZ7" s="195"/>
      <c r="LLA7" s="195"/>
      <c r="LLB7" s="195"/>
      <c r="LLC7" s="195"/>
      <c r="LLD7" s="195"/>
      <c r="LLE7" s="195"/>
      <c r="LLF7" s="195"/>
      <c r="LLG7" s="195"/>
      <c r="LLH7" s="195"/>
      <c r="LLI7" s="195"/>
      <c r="LLJ7" s="195"/>
      <c r="LLK7" s="195"/>
      <c r="LLL7" s="195"/>
      <c r="LLM7" s="195"/>
      <c r="LLN7" s="195"/>
      <c r="LLO7" s="195"/>
      <c r="LLP7" s="195"/>
      <c r="LLQ7" s="195"/>
      <c r="LLR7" s="195"/>
      <c r="LLS7" s="195"/>
      <c r="LLT7" s="195"/>
      <c r="LLU7" s="195"/>
      <c r="LLV7" s="195"/>
      <c r="LLW7" s="195"/>
      <c r="LLX7" s="195"/>
      <c r="LLY7" s="195"/>
      <c r="LLZ7" s="195"/>
      <c r="LMA7" s="195"/>
      <c r="LMB7" s="195"/>
      <c r="LMC7" s="195"/>
      <c r="LMD7" s="195"/>
      <c r="LME7" s="195"/>
      <c r="LMF7" s="195"/>
      <c r="LMG7" s="195"/>
      <c r="LMH7" s="195"/>
      <c r="LMI7" s="195"/>
      <c r="LMJ7" s="195"/>
      <c r="LMK7" s="195"/>
      <c r="LML7" s="195"/>
      <c r="LMM7" s="195"/>
      <c r="LMN7" s="195"/>
      <c r="LMO7" s="195"/>
      <c r="LMP7" s="195"/>
      <c r="LMQ7" s="195"/>
      <c r="LMR7" s="195"/>
      <c r="LMS7" s="195"/>
      <c r="LMT7" s="195"/>
      <c r="LMU7" s="195"/>
      <c r="LMV7" s="195"/>
      <c r="LMW7" s="195"/>
      <c r="LMX7" s="195"/>
      <c r="LMY7" s="195"/>
      <c r="LMZ7" s="195"/>
      <c r="LNA7" s="195"/>
      <c r="LNB7" s="195"/>
      <c r="LNC7" s="195"/>
      <c r="LND7" s="195"/>
      <c r="LNE7" s="195"/>
      <c r="LNF7" s="195"/>
      <c r="LNG7" s="195"/>
      <c r="LNH7" s="195"/>
      <c r="LNI7" s="195"/>
      <c r="LNJ7" s="195"/>
      <c r="LNK7" s="195"/>
      <c r="LNL7" s="195"/>
      <c r="LNM7" s="195"/>
      <c r="LNN7" s="195"/>
      <c r="LNO7" s="195"/>
      <c r="LNP7" s="195"/>
      <c r="LNQ7" s="195"/>
      <c r="LNR7" s="195"/>
      <c r="LNS7" s="195"/>
      <c r="LNT7" s="195"/>
      <c r="LNU7" s="195"/>
      <c r="LNV7" s="195"/>
      <c r="LNW7" s="195"/>
      <c r="LNX7" s="195"/>
      <c r="LNY7" s="195"/>
      <c r="LNZ7" s="195"/>
      <c r="LOA7" s="195"/>
      <c r="LOB7" s="195"/>
      <c r="LOC7" s="195"/>
      <c r="LOD7" s="195"/>
      <c r="LOE7" s="195"/>
      <c r="LOF7" s="195"/>
      <c r="LOG7" s="195"/>
      <c r="LOH7" s="195"/>
      <c r="LOI7" s="195"/>
      <c r="LOJ7" s="195"/>
      <c r="LOK7" s="195"/>
      <c r="LOL7" s="195"/>
      <c r="LOM7" s="195"/>
      <c r="LON7" s="195"/>
      <c r="LOO7" s="195"/>
      <c r="LOP7" s="195"/>
      <c r="LOQ7" s="195"/>
      <c r="LOR7" s="195"/>
      <c r="LOS7" s="195"/>
      <c r="LOT7" s="195"/>
      <c r="LOU7" s="195"/>
      <c r="LOV7" s="195"/>
      <c r="LOW7" s="195"/>
      <c r="LOX7" s="195"/>
      <c r="LOY7" s="195"/>
      <c r="LOZ7" s="195"/>
      <c r="LPA7" s="195"/>
      <c r="LPB7" s="195"/>
      <c r="LPC7" s="195"/>
      <c r="LPD7" s="195"/>
      <c r="LPE7" s="195"/>
      <c r="LPF7" s="195"/>
      <c r="LPG7" s="195"/>
      <c r="LPH7" s="195"/>
      <c r="LPI7" s="195"/>
      <c r="LPJ7" s="195"/>
      <c r="LPK7" s="195"/>
      <c r="LPL7" s="195"/>
      <c r="LPM7" s="195"/>
      <c r="LPN7" s="195"/>
      <c r="LPO7" s="195"/>
      <c r="LPP7" s="195"/>
      <c r="LPQ7" s="195"/>
      <c r="LPR7" s="195"/>
      <c r="LPS7" s="195"/>
      <c r="LPT7" s="195"/>
      <c r="LPU7" s="195"/>
      <c r="LPV7" s="195"/>
      <c r="LPW7" s="195"/>
      <c r="LPX7" s="195"/>
      <c r="LPY7" s="195"/>
      <c r="LPZ7" s="195"/>
      <c r="LQA7" s="195"/>
      <c r="LQB7" s="195"/>
      <c r="LQC7" s="195"/>
      <c r="LQD7" s="195"/>
      <c r="LQE7" s="195"/>
      <c r="LQF7" s="195"/>
      <c r="LQG7" s="195"/>
      <c r="LQH7" s="195"/>
      <c r="LQI7" s="195"/>
      <c r="LQJ7" s="195"/>
      <c r="LQK7" s="195"/>
      <c r="LQL7" s="195"/>
      <c r="LQM7" s="195"/>
      <c r="LQN7" s="195"/>
      <c r="LQO7" s="195"/>
      <c r="LQP7" s="195"/>
      <c r="LQQ7" s="195"/>
      <c r="LQR7" s="195"/>
      <c r="LQS7" s="195"/>
      <c r="LQT7" s="195"/>
      <c r="LQU7" s="195"/>
      <c r="LQV7" s="195"/>
      <c r="LQW7" s="195"/>
      <c r="LQX7" s="195"/>
      <c r="LQY7" s="195"/>
      <c r="LQZ7" s="195"/>
      <c r="LRA7" s="195"/>
      <c r="LRB7" s="195"/>
      <c r="LRC7" s="195"/>
      <c r="LRD7" s="195"/>
      <c r="LRE7" s="195"/>
      <c r="LRF7" s="195"/>
      <c r="LRG7" s="195"/>
      <c r="LRH7" s="195"/>
      <c r="LRI7" s="195"/>
      <c r="LRJ7" s="195"/>
      <c r="LRK7" s="195"/>
      <c r="LRL7" s="195"/>
      <c r="LRM7" s="195"/>
      <c r="LRN7" s="195"/>
      <c r="LRO7" s="195"/>
      <c r="LRP7" s="195"/>
      <c r="LRQ7" s="195"/>
      <c r="LRR7" s="195"/>
      <c r="LRS7" s="195"/>
      <c r="LRT7" s="195"/>
      <c r="LRU7" s="195"/>
      <c r="LRV7" s="195"/>
      <c r="LRW7" s="195"/>
      <c r="LRX7" s="195"/>
      <c r="LRY7" s="195"/>
      <c r="LRZ7" s="195"/>
      <c r="LSA7" s="195"/>
      <c r="LSB7" s="195"/>
      <c r="LSC7" s="195"/>
      <c r="LSD7" s="195"/>
      <c r="LSE7" s="195"/>
      <c r="LSF7" s="195"/>
      <c r="LSG7" s="195"/>
      <c r="LSH7" s="195"/>
      <c r="LSI7" s="195"/>
      <c r="LSJ7" s="195"/>
      <c r="LSK7" s="195"/>
      <c r="LSL7" s="195"/>
      <c r="LSM7" s="195"/>
      <c r="LSN7" s="195"/>
      <c r="LSO7" s="195"/>
      <c r="LSP7" s="195"/>
      <c r="LSQ7" s="195"/>
      <c r="LSR7" s="195"/>
      <c r="LSS7" s="195"/>
      <c r="LST7" s="195"/>
      <c r="LSU7" s="195"/>
      <c r="LSV7" s="195"/>
      <c r="LSW7" s="195"/>
      <c r="LSX7" s="195"/>
      <c r="LSY7" s="195"/>
      <c r="LSZ7" s="195"/>
      <c r="LTA7" s="195"/>
      <c r="LTB7" s="195"/>
      <c r="LTC7" s="195"/>
      <c r="LTD7" s="195"/>
      <c r="LTE7" s="195"/>
      <c r="LTF7" s="195"/>
      <c r="LTG7" s="195"/>
      <c r="LTH7" s="195"/>
      <c r="LTI7" s="195"/>
      <c r="LTJ7" s="195"/>
      <c r="LTK7" s="195"/>
      <c r="LTL7" s="195"/>
      <c r="LTM7" s="195"/>
      <c r="LTN7" s="195"/>
      <c r="LTO7" s="195"/>
      <c r="LTP7" s="195"/>
      <c r="LTQ7" s="195"/>
      <c r="LTR7" s="195"/>
      <c r="LTS7" s="195"/>
      <c r="LTT7" s="195"/>
      <c r="LTU7" s="195"/>
      <c r="LTV7" s="195"/>
      <c r="LTW7" s="195"/>
      <c r="LTX7" s="195"/>
      <c r="LTY7" s="195"/>
      <c r="LTZ7" s="195"/>
      <c r="LUA7" s="195"/>
      <c r="LUB7" s="195"/>
      <c r="LUC7" s="195"/>
      <c r="LUD7" s="195"/>
      <c r="LUE7" s="195"/>
      <c r="LUF7" s="195"/>
      <c r="LUG7" s="195"/>
      <c r="LUH7" s="195"/>
      <c r="LUI7" s="195"/>
      <c r="LUJ7" s="195"/>
      <c r="LUK7" s="195"/>
      <c r="LUL7" s="195"/>
      <c r="LUM7" s="195"/>
      <c r="LUN7" s="195"/>
      <c r="LUO7" s="195"/>
      <c r="LUP7" s="195"/>
      <c r="LUQ7" s="195"/>
      <c r="LUR7" s="195"/>
      <c r="LUS7" s="195"/>
      <c r="LUT7" s="195"/>
      <c r="LUU7" s="195"/>
      <c r="LUV7" s="195"/>
      <c r="LUW7" s="195"/>
      <c r="LUX7" s="195"/>
      <c r="LUY7" s="195"/>
      <c r="LUZ7" s="195"/>
      <c r="LVA7" s="195"/>
      <c r="LVB7" s="195"/>
      <c r="LVC7" s="195"/>
      <c r="LVD7" s="195"/>
      <c r="LVE7" s="195"/>
      <c r="LVF7" s="195"/>
      <c r="LVG7" s="195"/>
      <c r="LVH7" s="195"/>
      <c r="LVI7" s="195"/>
      <c r="LVJ7" s="195"/>
      <c r="LVK7" s="195"/>
      <c r="LVL7" s="195"/>
      <c r="LVM7" s="195"/>
      <c r="LVN7" s="195"/>
      <c r="LVO7" s="195"/>
      <c r="LVP7" s="195"/>
      <c r="LVQ7" s="195"/>
      <c r="LVR7" s="195"/>
      <c r="LVS7" s="195"/>
      <c r="LVT7" s="195"/>
      <c r="LVU7" s="195"/>
      <c r="LVV7" s="195"/>
      <c r="LVW7" s="195"/>
      <c r="LVX7" s="195"/>
      <c r="LVY7" s="195"/>
      <c r="LVZ7" s="195"/>
      <c r="LWA7" s="195"/>
      <c r="LWB7" s="195"/>
      <c r="LWC7" s="195"/>
      <c r="LWD7" s="195"/>
      <c r="LWE7" s="195"/>
      <c r="LWF7" s="195"/>
      <c r="LWG7" s="195"/>
      <c r="LWH7" s="195"/>
      <c r="LWI7" s="195"/>
      <c r="LWJ7" s="195"/>
      <c r="LWK7" s="195"/>
      <c r="LWL7" s="195"/>
      <c r="LWM7" s="195"/>
      <c r="LWN7" s="195"/>
      <c r="LWO7" s="195"/>
      <c r="LWP7" s="195"/>
      <c r="LWQ7" s="195"/>
      <c r="LWR7" s="195"/>
      <c r="LWS7" s="195"/>
      <c r="LWT7" s="195"/>
      <c r="LWU7" s="195"/>
      <c r="LWV7" s="195"/>
      <c r="LWW7" s="195"/>
      <c r="LWX7" s="195"/>
      <c r="LWY7" s="195"/>
      <c r="LWZ7" s="195"/>
      <c r="LXA7" s="195"/>
      <c r="LXB7" s="195"/>
      <c r="LXC7" s="195"/>
      <c r="LXD7" s="195"/>
      <c r="LXE7" s="195"/>
      <c r="LXF7" s="195"/>
      <c r="LXG7" s="195"/>
      <c r="LXH7" s="195"/>
      <c r="LXI7" s="195"/>
      <c r="LXJ7" s="195"/>
      <c r="LXK7" s="195"/>
      <c r="LXL7" s="195"/>
      <c r="LXM7" s="195"/>
      <c r="LXN7" s="195"/>
      <c r="LXO7" s="195"/>
      <c r="LXP7" s="195"/>
      <c r="LXQ7" s="195"/>
      <c r="LXR7" s="195"/>
      <c r="LXS7" s="195"/>
      <c r="LXT7" s="195"/>
      <c r="LXU7" s="195"/>
      <c r="LXV7" s="195"/>
      <c r="LXW7" s="195"/>
      <c r="LXX7" s="195"/>
      <c r="LXY7" s="195"/>
      <c r="LXZ7" s="195"/>
      <c r="LYA7" s="195"/>
      <c r="LYB7" s="195"/>
      <c r="LYC7" s="195"/>
      <c r="LYD7" s="195"/>
      <c r="LYE7" s="195"/>
      <c r="LYF7" s="195"/>
      <c r="LYG7" s="195"/>
      <c r="LYH7" s="195"/>
      <c r="LYI7" s="195"/>
      <c r="LYJ7" s="195"/>
      <c r="LYK7" s="195"/>
      <c r="LYL7" s="195"/>
      <c r="LYM7" s="195"/>
      <c r="LYN7" s="195"/>
      <c r="LYO7" s="195"/>
      <c r="LYP7" s="195"/>
      <c r="LYQ7" s="195"/>
      <c r="LYR7" s="195"/>
      <c r="LYS7" s="195"/>
      <c r="LYT7" s="195"/>
      <c r="LYU7" s="195"/>
      <c r="LYV7" s="195"/>
      <c r="LYW7" s="195"/>
      <c r="LYX7" s="195"/>
      <c r="LYY7" s="195"/>
      <c r="LYZ7" s="195"/>
      <c r="LZA7" s="195"/>
      <c r="LZB7" s="195"/>
      <c r="LZC7" s="195"/>
      <c r="LZD7" s="195"/>
      <c r="LZE7" s="195"/>
      <c r="LZF7" s="195"/>
      <c r="LZG7" s="195"/>
      <c r="LZH7" s="195"/>
      <c r="LZI7" s="195"/>
      <c r="LZJ7" s="195"/>
      <c r="LZK7" s="195"/>
      <c r="LZL7" s="195"/>
      <c r="LZM7" s="195"/>
      <c r="LZN7" s="195"/>
      <c r="LZO7" s="195"/>
      <c r="LZP7" s="195"/>
      <c r="LZQ7" s="195"/>
      <c r="LZR7" s="195"/>
      <c r="LZS7" s="195"/>
      <c r="LZT7" s="195"/>
      <c r="LZU7" s="195"/>
      <c r="LZV7" s="195"/>
      <c r="LZW7" s="195"/>
      <c r="LZX7" s="195"/>
      <c r="LZY7" s="195"/>
      <c r="LZZ7" s="195"/>
      <c r="MAA7" s="195"/>
      <c r="MAB7" s="195"/>
      <c r="MAC7" s="195"/>
      <c r="MAD7" s="195"/>
      <c r="MAE7" s="195"/>
      <c r="MAF7" s="195"/>
      <c r="MAG7" s="195"/>
      <c r="MAH7" s="195"/>
      <c r="MAI7" s="195"/>
      <c r="MAJ7" s="195"/>
      <c r="MAK7" s="195"/>
      <c r="MAL7" s="195"/>
      <c r="MAM7" s="195"/>
      <c r="MAN7" s="195"/>
      <c r="MAO7" s="195"/>
      <c r="MAP7" s="195"/>
      <c r="MAQ7" s="195"/>
      <c r="MAR7" s="195"/>
      <c r="MAS7" s="195"/>
      <c r="MAT7" s="195"/>
      <c r="MAU7" s="195"/>
      <c r="MAV7" s="195"/>
      <c r="MAW7" s="195"/>
      <c r="MAX7" s="195"/>
      <c r="MAY7" s="195"/>
      <c r="MAZ7" s="195"/>
      <c r="MBA7" s="195"/>
      <c r="MBB7" s="195"/>
      <c r="MBC7" s="195"/>
      <c r="MBD7" s="195"/>
      <c r="MBE7" s="195"/>
      <c r="MBF7" s="195"/>
      <c r="MBG7" s="195"/>
      <c r="MBH7" s="195"/>
      <c r="MBI7" s="195"/>
      <c r="MBJ7" s="195"/>
      <c r="MBK7" s="195"/>
      <c r="MBL7" s="195"/>
      <c r="MBM7" s="195"/>
      <c r="MBN7" s="195"/>
      <c r="MBO7" s="195"/>
      <c r="MBP7" s="195"/>
      <c r="MBQ7" s="195"/>
      <c r="MBR7" s="195"/>
      <c r="MBS7" s="195"/>
      <c r="MBT7" s="195"/>
      <c r="MBU7" s="195"/>
      <c r="MBV7" s="195"/>
      <c r="MBW7" s="195"/>
      <c r="MBX7" s="195"/>
      <c r="MBY7" s="195"/>
      <c r="MBZ7" s="195"/>
      <c r="MCA7" s="195"/>
      <c r="MCB7" s="195"/>
      <c r="MCC7" s="195"/>
      <c r="MCD7" s="195"/>
      <c r="MCE7" s="195"/>
      <c r="MCF7" s="195"/>
      <c r="MCG7" s="195"/>
      <c r="MCH7" s="195"/>
      <c r="MCI7" s="195"/>
      <c r="MCJ7" s="195"/>
      <c r="MCK7" s="195"/>
      <c r="MCL7" s="195"/>
      <c r="MCM7" s="195"/>
      <c r="MCN7" s="195"/>
      <c r="MCO7" s="195"/>
      <c r="MCP7" s="195"/>
      <c r="MCQ7" s="195"/>
      <c r="MCR7" s="195"/>
      <c r="MCS7" s="195"/>
      <c r="MCT7" s="195"/>
      <c r="MCU7" s="195"/>
      <c r="MCV7" s="195"/>
      <c r="MCW7" s="195"/>
      <c r="MCX7" s="195"/>
      <c r="MCY7" s="195"/>
      <c r="MCZ7" s="195"/>
      <c r="MDA7" s="195"/>
      <c r="MDB7" s="195"/>
      <c r="MDC7" s="195"/>
      <c r="MDD7" s="195"/>
      <c r="MDE7" s="195"/>
      <c r="MDF7" s="195"/>
      <c r="MDG7" s="195"/>
      <c r="MDH7" s="195"/>
      <c r="MDI7" s="195"/>
      <c r="MDJ7" s="195"/>
      <c r="MDK7" s="195"/>
      <c r="MDL7" s="195"/>
      <c r="MDM7" s="195"/>
      <c r="MDN7" s="195"/>
      <c r="MDO7" s="195"/>
      <c r="MDP7" s="195"/>
      <c r="MDQ7" s="195"/>
      <c r="MDR7" s="195"/>
      <c r="MDS7" s="195"/>
      <c r="MDT7" s="195"/>
      <c r="MDU7" s="195"/>
      <c r="MDV7" s="195"/>
      <c r="MDW7" s="195"/>
      <c r="MDX7" s="195"/>
      <c r="MDY7" s="195"/>
      <c r="MDZ7" s="195"/>
      <c r="MEA7" s="195"/>
      <c r="MEB7" s="195"/>
      <c r="MEC7" s="195"/>
      <c r="MED7" s="195"/>
      <c r="MEE7" s="195"/>
      <c r="MEF7" s="195"/>
      <c r="MEG7" s="195"/>
      <c r="MEH7" s="195"/>
      <c r="MEI7" s="195"/>
      <c r="MEJ7" s="195"/>
      <c r="MEK7" s="195"/>
      <c r="MEL7" s="195"/>
      <c r="MEM7" s="195"/>
      <c r="MEN7" s="195"/>
      <c r="MEO7" s="195"/>
      <c r="MEP7" s="195"/>
      <c r="MEQ7" s="195"/>
      <c r="MER7" s="195"/>
      <c r="MES7" s="195"/>
      <c r="MET7" s="195"/>
      <c r="MEU7" s="195"/>
      <c r="MEV7" s="195"/>
      <c r="MEW7" s="195"/>
      <c r="MEX7" s="195"/>
      <c r="MEY7" s="195"/>
      <c r="MEZ7" s="195"/>
      <c r="MFA7" s="195"/>
      <c r="MFB7" s="195"/>
      <c r="MFC7" s="195"/>
      <c r="MFD7" s="195"/>
      <c r="MFE7" s="195"/>
      <c r="MFF7" s="195"/>
      <c r="MFG7" s="195"/>
      <c r="MFH7" s="195"/>
      <c r="MFI7" s="195"/>
      <c r="MFJ7" s="195"/>
      <c r="MFK7" s="195"/>
      <c r="MFL7" s="195"/>
      <c r="MFM7" s="195"/>
      <c r="MFN7" s="195"/>
      <c r="MFO7" s="195"/>
      <c r="MFP7" s="195"/>
      <c r="MFQ7" s="195"/>
      <c r="MFR7" s="195"/>
      <c r="MFS7" s="195"/>
      <c r="MFT7" s="195"/>
      <c r="MFU7" s="195"/>
      <c r="MFV7" s="195"/>
      <c r="MFW7" s="195"/>
      <c r="MFX7" s="195"/>
      <c r="MFY7" s="195"/>
      <c r="MFZ7" s="195"/>
      <c r="MGA7" s="195"/>
      <c r="MGB7" s="195"/>
      <c r="MGC7" s="195"/>
      <c r="MGD7" s="195"/>
      <c r="MGE7" s="195"/>
      <c r="MGF7" s="195"/>
      <c r="MGG7" s="195"/>
      <c r="MGH7" s="195"/>
      <c r="MGI7" s="195"/>
      <c r="MGJ7" s="195"/>
      <c r="MGK7" s="195"/>
      <c r="MGL7" s="195"/>
      <c r="MGM7" s="195"/>
      <c r="MGN7" s="195"/>
      <c r="MGO7" s="195"/>
      <c r="MGP7" s="195"/>
      <c r="MGQ7" s="195"/>
      <c r="MGR7" s="195"/>
      <c r="MGS7" s="195"/>
      <c r="MGT7" s="195"/>
      <c r="MGU7" s="195"/>
      <c r="MGV7" s="195"/>
      <c r="MGW7" s="195"/>
      <c r="MGX7" s="195"/>
      <c r="MGY7" s="195"/>
      <c r="MGZ7" s="195"/>
      <c r="MHA7" s="195"/>
      <c r="MHB7" s="195"/>
      <c r="MHC7" s="195"/>
      <c r="MHD7" s="195"/>
      <c r="MHE7" s="195"/>
      <c r="MHF7" s="195"/>
      <c r="MHG7" s="195"/>
      <c r="MHH7" s="195"/>
      <c r="MHI7" s="195"/>
      <c r="MHJ7" s="195"/>
      <c r="MHK7" s="195"/>
      <c r="MHL7" s="195"/>
      <c r="MHM7" s="195"/>
      <c r="MHN7" s="195"/>
      <c r="MHO7" s="195"/>
      <c r="MHP7" s="195"/>
      <c r="MHQ7" s="195"/>
      <c r="MHR7" s="195"/>
      <c r="MHS7" s="195"/>
      <c r="MHT7" s="195"/>
      <c r="MHU7" s="195"/>
      <c r="MHV7" s="195"/>
      <c r="MHW7" s="195"/>
      <c r="MHX7" s="195"/>
      <c r="MHY7" s="195"/>
      <c r="MHZ7" s="195"/>
      <c r="MIA7" s="195"/>
      <c r="MIB7" s="195"/>
      <c r="MIC7" s="195"/>
      <c r="MID7" s="195"/>
      <c r="MIE7" s="195"/>
      <c r="MIF7" s="195"/>
      <c r="MIG7" s="195"/>
      <c r="MIH7" s="195"/>
      <c r="MII7" s="195"/>
      <c r="MIJ7" s="195"/>
      <c r="MIK7" s="195"/>
      <c r="MIL7" s="195"/>
      <c r="MIM7" s="195"/>
      <c r="MIN7" s="195"/>
      <c r="MIO7" s="195"/>
      <c r="MIP7" s="195"/>
      <c r="MIQ7" s="195"/>
      <c r="MIR7" s="195"/>
      <c r="MIS7" s="195"/>
      <c r="MIT7" s="195"/>
      <c r="MIU7" s="195"/>
      <c r="MIV7" s="195"/>
      <c r="MIW7" s="195"/>
      <c r="MIX7" s="195"/>
      <c r="MIY7" s="195"/>
      <c r="MIZ7" s="195"/>
      <c r="MJA7" s="195"/>
      <c r="MJB7" s="195"/>
      <c r="MJC7" s="195"/>
      <c r="MJD7" s="195"/>
      <c r="MJE7" s="195"/>
      <c r="MJF7" s="195"/>
      <c r="MJG7" s="195"/>
      <c r="MJH7" s="195"/>
      <c r="MJI7" s="195"/>
      <c r="MJJ7" s="195"/>
      <c r="MJK7" s="195"/>
      <c r="MJL7" s="195"/>
      <c r="MJM7" s="195"/>
      <c r="MJN7" s="195"/>
      <c r="MJO7" s="195"/>
      <c r="MJP7" s="195"/>
      <c r="MJQ7" s="195"/>
      <c r="MJR7" s="195"/>
      <c r="MJS7" s="195"/>
      <c r="MJT7" s="195"/>
      <c r="MJU7" s="195"/>
      <c r="MJV7" s="195"/>
      <c r="MJW7" s="195"/>
      <c r="MJX7" s="195"/>
      <c r="MJY7" s="195"/>
      <c r="MJZ7" s="195"/>
      <c r="MKA7" s="195"/>
      <c r="MKB7" s="195"/>
      <c r="MKC7" s="195"/>
      <c r="MKD7" s="195"/>
      <c r="MKE7" s="195"/>
      <c r="MKF7" s="195"/>
      <c r="MKG7" s="195"/>
      <c r="MKH7" s="195"/>
      <c r="MKI7" s="195"/>
      <c r="MKJ7" s="195"/>
      <c r="MKK7" s="195"/>
      <c r="MKL7" s="195"/>
      <c r="MKM7" s="195"/>
      <c r="MKN7" s="195"/>
      <c r="MKO7" s="195"/>
      <c r="MKP7" s="195"/>
      <c r="MKQ7" s="195"/>
      <c r="MKR7" s="195"/>
      <c r="MKS7" s="195"/>
      <c r="MKT7" s="195"/>
      <c r="MKU7" s="195"/>
      <c r="MKV7" s="195"/>
      <c r="MKW7" s="195"/>
      <c r="MKX7" s="195"/>
      <c r="MKY7" s="195"/>
      <c r="MKZ7" s="195"/>
      <c r="MLA7" s="195"/>
      <c r="MLB7" s="195"/>
      <c r="MLC7" s="195"/>
      <c r="MLD7" s="195"/>
      <c r="MLE7" s="195"/>
      <c r="MLF7" s="195"/>
      <c r="MLG7" s="195"/>
      <c r="MLH7" s="195"/>
      <c r="MLI7" s="195"/>
      <c r="MLJ7" s="195"/>
      <c r="MLK7" s="195"/>
      <c r="MLL7" s="195"/>
      <c r="MLM7" s="195"/>
      <c r="MLN7" s="195"/>
      <c r="MLO7" s="195"/>
      <c r="MLP7" s="195"/>
      <c r="MLQ7" s="195"/>
      <c r="MLR7" s="195"/>
      <c r="MLS7" s="195"/>
      <c r="MLT7" s="195"/>
      <c r="MLU7" s="195"/>
      <c r="MLV7" s="195"/>
      <c r="MLW7" s="195"/>
      <c r="MLX7" s="195"/>
      <c r="MLY7" s="195"/>
      <c r="MLZ7" s="195"/>
      <c r="MMA7" s="195"/>
      <c r="MMB7" s="195"/>
      <c r="MMC7" s="195"/>
      <c r="MMD7" s="195"/>
      <c r="MME7" s="195"/>
      <c r="MMF7" s="195"/>
      <c r="MMG7" s="195"/>
      <c r="MMH7" s="195"/>
      <c r="MMI7" s="195"/>
      <c r="MMJ7" s="195"/>
      <c r="MMK7" s="195"/>
      <c r="MML7" s="195"/>
      <c r="MMM7" s="195"/>
      <c r="MMN7" s="195"/>
      <c r="MMO7" s="195"/>
      <c r="MMP7" s="195"/>
      <c r="MMQ7" s="195"/>
      <c r="MMR7" s="195"/>
      <c r="MMS7" s="195"/>
      <c r="MMT7" s="195"/>
      <c r="MMU7" s="195"/>
      <c r="MMV7" s="195"/>
      <c r="MMW7" s="195"/>
      <c r="MMX7" s="195"/>
      <c r="MMY7" s="195"/>
      <c r="MMZ7" s="195"/>
      <c r="MNA7" s="195"/>
      <c r="MNB7" s="195"/>
      <c r="MNC7" s="195"/>
      <c r="MND7" s="195"/>
      <c r="MNE7" s="195"/>
      <c r="MNF7" s="195"/>
      <c r="MNG7" s="195"/>
      <c r="MNH7" s="195"/>
      <c r="MNI7" s="195"/>
      <c r="MNJ7" s="195"/>
      <c r="MNK7" s="195"/>
      <c r="MNL7" s="195"/>
      <c r="MNM7" s="195"/>
      <c r="MNN7" s="195"/>
      <c r="MNO7" s="195"/>
      <c r="MNP7" s="195"/>
      <c r="MNQ7" s="195"/>
      <c r="MNR7" s="195"/>
      <c r="MNS7" s="195"/>
      <c r="MNT7" s="195"/>
      <c r="MNU7" s="195"/>
      <c r="MNV7" s="195"/>
      <c r="MNW7" s="195"/>
      <c r="MNX7" s="195"/>
      <c r="MNY7" s="195"/>
      <c r="MNZ7" s="195"/>
      <c r="MOA7" s="195"/>
      <c r="MOB7" s="195"/>
      <c r="MOC7" s="195"/>
      <c r="MOD7" s="195"/>
      <c r="MOE7" s="195"/>
      <c r="MOF7" s="195"/>
      <c r="MOG7" s="195"/>
      <c r="MOH7" s="195"/>
      <c r="MOI7" s="195"/>
      <c r="MOJ7" s="195"/>
      <c r="MOK7" s="195"/>
      <c r="MOL7" s="195"/>
      <c r="MOM7" s="195"/>
      <c r="MON7" s="195"/>
      <c r="MOO7" s="195"/>
      <c r="MOP7" s="195"/>
      <c r="MOQ7" s="195"/>
      <c r="MOR7" s="195"/>
      <c r="MOS7" s="195"/>
      <c r="MOT7" s="195"/>
      <c r="MOU7" s="195"/>
      <c r="MOV7" s="195"/>
      <c r="MOW7" s="195"/>
      <c r="MOX7" s="195"/>
      <c r="MOY7" s="195"/>
      <c r="MOZ7" s="195"/>
      <c r="MPA7" s="195"/>
      <c r="MPB7" s="195"/>
      <c r="MPC7" s="195"/>
      <c r="MPD7" s="195"/>
      <c r="MPE7" s="195"/>
      <c r="MPF7" s="195"/>
      <c r="MPG7" s="195"/>
      <c r="MPH7" s="195"/>
      <c r="MPI7" s="195"/>
      <c r="MPJ7" s="195"/>
      <c r="MPK7" s="195"/>
      <c r="MPL7" s="195"/>
      <c r="MPM7" s="195"/>
      <c r="MPN7" s="195"/>
      <c r="MPO7" s="195"/>
      <c r="MPP7" s="195"/>
      <c r="MPQ7" s="195"/>
      <c r="MPR7" s="195"/>
      <c r="MPS7" s="195"/>
      <c r="MPT7" s="195"/>
      <c r="MPU7" s="195"/>
      <c r="MPV7" s="195"/>
      <c r="MPW7" s="195"/>
      <c r="MPX7" s="195"/>
      <c r="MPY7" s="195"/>
      <c r="MPZ7" s="195"/>
      <c r="MQA7" s="195"/>
      <c r="MQB7" s="195"/>
      <c r="MQC7" s="195"/>
      <c r="MQD7" s="195"/>
      <c r="MQE7" s="195"/>
      <c r="MQF7" s="195"/>
      <c r="MQG7" s="195"/>
      <c r="MQH7" s="195"/>
      <c r="MQI7" s="195"/>
      <c r="MQJ7" s="195"/>
      <c r="MQK7" s="195"/>
      <c r="MQL7" s="195"/>
      <c r="MQM7" s="195"/>
      <c r="MQN7" s="195"/>
      <c r="MQO7" s="195"/>
      <c r="MQP7" s="195"/>
      <c r="MQQ7" s="195"/>
      <c r="MQR7" s="195"/>
      <c r="MQS7" s="195"/>
      <c r="MQT7" s="195"/>
      <c r="MQU7" s="195"/>
      <c r="MQV7" s="195"/>
      <c r="MQW7" s="195"/>
      <c r="MQX7" s="195"/>
      <c r="MQY7" s="195"/>
      <c r="MQZ7" s="195"/>
      <c r="MRA7" s="195"/>
      <c r="MRB7" s="195"/>
      <c r="MRC7" s="195"/>
      <c r="MRD7" s="195"/>
      <c r="MRE7" s="195"/>
      <c r="MRF7" s="195"/>
      <c r="MRG7" s="195"/>
      <c r="MRH7" s="195"/>
      <c r="MRI7" s="195"/>
      <c r="MRJ7" s="195"/>
      <c r="MRK7" s="195"/>
      <c r="MRL7" s="195"/>
      <c r="MRM7" s="195"/>
      <c r="MRN7" s="195"/>
      <c r="MRO7" s="195"/>
      <c r="MRP7" s="195"/>
      <c r="MRQ7" s="195"/>
      <c r="MRR7" s="195"/>
      <c r="MRS7" s="195"/>
      <c r="MRT7" s="195"/>
      <c r="MRU7" s="195"/>
      <c r="MRV7" s="195"/>
      <c r="MRW7" s="195"/>
      <c r="MRX7" s="195"/>
      <c r="MRY7" s="195"/>
      <c r="MRZ7" s="195"/>
      <c r="MSA7" s="195"/>
      <c r="MSB7" s="195"/>
      <c r="MSC7" s="195"/>
      <c r="MSD7" s="195"/>
      <c r="MSE7" s="195"/>
      <c r="MSF7" s="195"/>
      <c r="MSG7" s="195"/>
      <c r="MSH7" s="195"/>
      <c r="MSI7" s="195"/>
      <c r="MSJ7" s="195"/>
      <c r="MSK7" s="195"/>
      <c r="MSL7" s="195"/>
      <c r="MSM7" s="195"/>
      <c r="MSN7" s="195"/>
      <c r="MSO7" s="195"/>
      <c r="MSP7" s="195"/>
      <c r="MSQ7" s="195"/>
      <c r="MSR7" s="195"/>
      <c r="MSS7" s="195"/>
      <c r="MST7" s="195"/>
      <c r="MSU7" s="195"/>
      <c r="MSV7" s="195"/>
      <c r="MSW7" s="195"/>
      <c r="MSX7" s="195"/>
      <c r="MSY7" s="195"/>
      <c r="MSZ7" s="195"/>
      <c r="MTA7" s="195"/>
      <c r="MTB7" s="195"/>
      <c r="MTC7" s="195"/>
      <c r="MTD7" s="195"/>
      <c r="MTE7" s="195"/>
      <c r="MTF7" s="195"/>
      <c r="MTG7" s="195"/>
      <c r="MTH7" s="195"/>
      <c r="MTI7" s="195"/>
      <c r="MTJ7" s="195"/>
      <c r="MTK7" s="195"/>
      <c r="MTL7" s="195"/>
      <c r="MTM7" s="195"/>
      <c r="MTN7" s="195"/>
      <c r="MTO7" s="195"/>
      <c r="MTP7" s="195"/>
      <c r="MTQ7" s="195"/>
      <c r="MTR7" s="195"/>
      <c r="MTS7" s="195"/>
      <c r="MTT7" s="195"/>
      <c r="MTU7" s="195"/>
      <c r="MTV7" s="195"/>
      <c r="MTW7" s="195"/>
      <c r="MTX7" s="195"/>
      <c r="MTY7" s="195"/>
      <c r="MTZ7" s="195"/>
      <c r="MUA7" s="195"/>
      <c r="MUB7" s="195"/>
      <c r="MUC7" s="195"/>
      <c r="MUD7" s="195"/>
      <c r="MUE7" s="195"/>
      <c r="MUF7" s="195"/>
      <c r="MUG7" s="195"/>
      <c r="MUH7" s="195"/>
      <c r="MUI7" s="195"/>
      <c r="MUJ7" s="195"/>
      <c r="MUK7" s="195"/>
      <c r="MUL7" s="195"/>
      <c r="MUM7" s="195"/>
      <c r="MUN7" s="195"/>
      <c r="MUO7" s="195"/>
      <c r="MUP7" s="195"/>
      <c r="MUQ7" s="195"/>
      <c r="MUR7" s="195"/>
      <c r="MUS7" s="195"/>
      <c r="MUT7" s="195"/>
      <c r="MUU7" s="195"/>
      <c r="MUV7" s="195"/>
      <c r="MUW7" s="195"/>
      <c r="MUX7" s="195"/>
      <c r="MUY7" s="195"/>
      <c r="MUZ7" s="195"/>
      <c r="MVA7" s="195"/>
      <c r="MVB7" s="195"/>
      <c r="MVC7" s="195"/>
      <c r="MVD7" s="195"/>
      <c r="MVE7" s="195"/>
      <c r="MVF7" s="195"/>
      <c r="MVG7" s="195"/>
      <c r="MVH7" s="195"/>
      <c r="MVI7" s="195"/>
      <c r="MVJ7" s="195"/>
      <c r="MVK7" s="195"/>
      <c r="MVL7" s="195"/>
      <c r="MVM7" s="195"/>
      <c r="MVN7" s="195"/>
      <c r="MVO7" s="195"/>
      <c r="MVP7" s="195"/>
      <c r="MVQ7" s="195"/>
      <c r="MVR7" s="195"/>
      <c r="MVS7" s="195"/>
      <c r="MVT7" s="195"/>
      <c r="MVU7" s="195"/>
      <c r="MVV7" s="195"/>
      <c r="MVW7" s="195"/>
      <c r="MVX7" s="195"/>
      <c r="MVY7" s="195"/>
      <c r="MVZ7" s="195"/>
      <c r="MWA7" s="195"/>
      <c r="MWB7" s="195"/>
      <c r="MWC7" s="195"/>
      <c r="MWD7" s="195"/>
      <c r="MWE7" s="195"/>
      <c r="MWF7" s="195"/>
      <c r="MWG7" s="195"/>
      <c r="MWH7" s="195"/>
      <c r="MWI7" s="195"/>
      <c r="MWJ7" s="195"/>
      <c r="MWK7" s="195"/>
      <c r="MWL7" s="195"/>
      <c r="MWM7" s="195"/>
      <c r="MWN7" s="195"/>
      <c r="MWO7" s="195"/>
      <c r="MWP7" s="195"/>
      <c r="MWQ7" s="195"/>
      <c r="MWR7" s="195"/>
      <c r="MWS7" s="195"/>
      <c r="MWT7" s="195"/>
      <c r="MWU7" s="195"/>
      <c r="MWV7" s="195"/>
      <c r="MWW7" s="195"/>
      <c r="MWX7" s="195"/>
      <c r="MWY7" s="195"/>
      <c r="MWZ7" s="195"/>
      <c r="MXA7" s="195"/>
      <c r="MXB7" s="195"/>
      <c r="MXC7" s="195"/>
      <c r="MXD7" s="195"/>
      <c r="MXE7" s="195"/>
      <c r="MXF7" s="195"/>
      <c r="MXG7" s="195"/>
      <c r="MXH7" s="195"/>
      <c r="MXI7" s="195"/>
      <c r="MXJ7" s="195"/>
      <c r="MXK7" s="195"/>
      <c r="MXL7" s="195"/>
      <c r="MXM7" s="195"/>
      <c r="MXN7" s="195"/>
      <c r="MXO7" s="195"/>
      <c r="MXP7" s="195"/>
      <c r="MXQ7" s="195"/>
      <c r="MXR7" s="195"/>
      <c r="MXS7" s="195"/>
      <c r="MXT7" s="195"/>
      <c r="MXU7" s="195"/>
      <c r="MXV7" s="195"/>
      <c r="MXW7" s="195"/>
      <c r="MXX7" s="195"/>
      <c r="MXY7" s="195"/>
      <c r="MXZ7" s="195"/>
      <c r="MYA7" s="195"/>
      <c r="MYB7" s="195"/>
      <c r="MYC7" s="195"/>
      <c r="MYD7" s="195"/>
      <c r="MYE7" s="195"/>
      <c r="MYF7" s="195"/>
      <c r="MYG7" s="195"/>
      <c r="MYH7" s="195"/>
      <c r="MYI7" s="195"/>
      <c r="MYJ7" s="195"/>
      <c r="MYK7" s="195"/>
      <c r="MYL7" s="195"/>
      <c r="MYM7" s="195"/>
      <c r="MYN7" s="195"/>
      <c r="MYO7" s="195"/>
      <c r="MYP7" s="195"/>
      <c r="MYQ7" s="195"/>
      <c r="MYR7" s="195"/>
      <c r="MYS7" s="195"/>
      <c r="MYT7" s="195"/>
      <c r="MYU7" s="195"/>
      <c r="MYV7" s="195"/>
      <c r="MYW7" s="195"/>
      <c r="MYX7" s="195"/>
      <c r="MYY7" s="195"/>
      <c r="MYZ7" s="195"/>
      <c r="MZA7" s="195"/>
      <c r="MZB7" s="195"/>
      <c r="MZC7" s="195"/>
      <c r="MZD7" s="195"/>
      <c r="MZE7" s="195"/>
      <c r="MZF7" s="195"/>
      <c r="MZG7" s="195"/>
      <c r="MZH7" s="195"/>
      <c r="MZI7" s="195"/>
      <c r="MZJ7" s="195"/>
      <c r="MZK7" s="195"/>
      <c r="MZL7" s="195"/>
      <c r="MZM7" s="195"/>
      <c r="MZN7" s="195"/>
      <c r="MZO7" s="195"/>
      <c r="MZP7" s="195"/>
      <c r="MZQ7" s="195"/>
      <c r="MZR7" s="195"/>
      <c r="MZS7" s="195"/>
      <c r="MZT7" s="195"/>
      <c r="MZU7" s="195"/>
      <c r="MZV7" s="195"/>
      <c r="MZW7" s="195"/>
      <c r="MZX7" s="195"/>
      <c r="MZY7" s="195"/>
      <c r="MZZ7" s="195"/>
      <c r="NAA7" s="195"/>
      <c r="NAB7" s="195"/>
      <c r="NAC7" s="195"/>
      <c r="NAD7" s="195"/>
      <c r="NAE7" s="195"/>
      <c r="NAF7" s="195"/>
      <c r="NAG7" s="195"/>
      <c r="NAH7" s="195"/>
      <c r="NAI7" s="195"/>
      <c r="NAJ7" s="195"/>
      <c r="NAK7" s="195"/>
      <c r="NAL7" s="195"/>
      <c r="NAM7" s="195"/>
      <c r="NAN7" s="195"/>
      <c r="NAO7" s="195"/>
      <c r="NAP7" s="195"/>
      <c r="NAQ7" s="195"/>
      <c r="NAR7" s="195"/>
      <c r="NAS7" s="195"/>
      <c r="NAT7" s="195"/>
      <c r="NAU7" s="195"/>
      <c r="NAV7" s="195"/>
      <c r="NAW7" s="195"/>
      <c r="NAX7" s="195"/>
      <c r="NAY7" s="195"/>
      <c r="NAZ7" s="195"/>
      <c r="NBA7" s="195"/>
      <c r="NBB7" s="195"/>
      <c r="NBC7" s="195"/>
      <c r="NBD7" s="195"/>
      <c r="NBE7" s="195"/>
      <c r="NBF7" s="195"/>
      <c r="NBG7" s="195"/>
      <c r="NBH7" s="195"/>
      <c r="NBI7" s="195"/>
      <c r="NBJ7" s="195"/>
      <c r="NBK7" s="195"/>
      <c r="NBL7" s="195"/>
      <c r="NBM7" s="195"/>
      <c r="NBN7" s="195"/>
      <c r="NBO7" s="195"/>
      <c r="NBP7" s="195"/>
      <c r="NBQ7" s="195"/>
      <c r="NBR7" s="195"/>
      <c r="NBS7" s="195"/>
      <c r="NBT7" s="195"/>
      <c r="NBU7" s="195"/>
      <c r="NBV7" s="195"/>
      <c r="NBW7" s="195"/>
      <c r="NBX7" s="195"/>
      <c r="NBY7" s="195"/>
      <c r="NBZ7" s="195"/>
      <c r="NCA7" s="195"/>
      <c r="NCB7" s="195"/>
      <c r="NCC7" s="195"/>
      <c r="NCD7" s="195"/>
      <c r="NCE7" s="195"/>
      <c r="NCF7" s="195"/>
      <c r="NCG7" s="195"/>
      <c r="NCH7" s="195"/>
      <c r="NCI7" s="195"/>
      <c r="NCJ7" s="195"/>
      <c r="NCK7" s="195"/>
      <c r="NCL7" s="195"/>
      <c r="NCM7" s="195"/>
      <c r="NCN7" s="195"/>
      <c r="NCO7" s="195"/>
      <c r="NCP7" s="195"/>
      <c r="NCQ7" s="195"/>
      <c r="NCR7" s="195"/>
      <c r="NCS7" s="195"/>
      <c r="NCT7" s="195"/>
      <c r="NCU7" s="195"/>
      <c r="NCV7" s="195"/>
      <c r="NCW7" s="195"/>
      <c r="NCX7" s="195"/>
      <c r="NCY7" s="195"/>
      <c r="NCZ7" s="195"/>
      <c r="NDA7" s="195"/>
      <c r="NDB7" s="195"/>
      <c r="NDC7" s="195"/>
      <c r="NDD7" s="195"/>
      <c r="NDE7" s="195"/>
      <c r="NDF7" s="195"/>
      <c r="NDG7" s="195"/>
      <c r="NDH7" s="195"/>
      <c r="NDI7" s="195"/>
      <c r="NDJ7" s="195"/>
      <c r="NDK7" s="195"/>
      <c r="NDL7" s="195"/>
      <c r="NDM7" s="195"/>
      <c r="NDN7" s="195"/>
      <c r="NDO7" s="195"/>
      <c r="NDP7" s="195"/>
      <c r="NDQ7" s="195"/>
      <c r="NDR7" s="195"/>
      <c r="NDS7" s="195"/>
      <c r="NDT7" s="195"/>
      <c r="NDU7" s="195"/>
      <c r="NDV7" s="195"/>
      <c r="NDW7" s="195"/>
      <c r="NDX7" s="195"/>
      <c r="NDY7" s="195"/>
      <c r="NDZ7" s="195"/>
      <c r="NEA7" s="195"/>
      <c r="NEB7" s="195"/>
      <c r="NEC7" s="195"/>
      <c r="NED7" s="195"/>
      <c r="NEE7" s="195"/>
      <c r="NEF7" s="195"/>
      <c r="NEG7" s="195"/>
      <c r="NEH7" s="195"/>
      <c r="NEI7" s="195"/>
      <c r="NEJ7" s="195"/>
      <c r="NEK7" s="195"/>
      <c r="NEL7" s="195"/>
      <c r="NEM7" s="195"/>
      <c r="NEN7" s="195"/>
      <c r="NEO7" s="195"/>
      <c r="NEP7" s="195"/>
      <c r="NEQ7" s="195"/>
      <c r="NER7" s="195"/>
      <c r="NES7" s="195"/>
      <c r="NET7" s="195"/>
      <c r="NEU7" s="195"/>
      <c r="NEV7" s="195"/>
      <c r="NEW7" s="195"/>
      <c r="NEX7" s="195"/>
      <c r="NEY7" s="195"/>
      <c r="NEZ7" s="195"/>
      <c r="NFA7" s="195"/>
      <c r="NFB7" s="195"/>
      <c r="NFC7" s="195"/>
      <c r="NFD7" s="195"/>
      <c r="NFE7" s="195"/>
      <c r="NFF7" s="195"/>
      <c r="NFG7" s="195"/>
      <c r="NFH7" s="195"/>
      <c r="NFI7" s="195"/>
      <c r="NFJ7" s="195"/>
      <c r="NFK7" s="195"/>
      <c r="NFL7" s="195"/>
      <c r="NFM7" s="195"/>
      <c r="NFN7" s="195"/>
      <c r="NFO7" s="195"/>
      <c r="NFP7" s="195"/>
      <c r="NFQ7" s="195"/>
      <c r="NFR7" s="195"/>
      <c r="NFS7" s="195"/>
      <c r="NFT7" s="195"/>
      <c r="NFU7" s="195"/>
      <c r="NFV7" s="195"/>
      <c r="NFW7" s="195"/>
      <c r="NFX7" s="195"/>
      <c r="NFY7" s="195"/>
      <c r="NFZ7" s="195"/>
      <c r="NGA7" s="195"/>
      <c r="NGB7" s="195"/>
      <c r="NGC7" s="195"/>
      <c r="NGD7" s="195"/>
      <c r="NGE7" s="195"/>
      <c r="NGF7" s="195"/>
      <c r="NGG7" s="195"/>
      <c r="NGH7" s="195"/>
      <c r="NGI7" s="195"/>
      <c r="NGJ7" s="195"/>
      <c r="NGK7" s="195"/>
      <c r="NGL7" s="195"/>
      <c r="NGM7" s="195"/>
      <c r="NGN7" s="195"/>
      <c r="NGO7" s="195"/>
      <c r="NGP7" s="195"/>
      <c r="NGQ7" s="195"/>
      <c r="NGR7" s="195"/>
      <c r="NGS7" s="195"/>
      <c r="NGT7" s="195"/>
      <c r="NGU7" s="195"/>
      <c r="NGV7" s="195"/>
      <c r="NGW7" s="195"/>
      <c r="NGX7" s="195"/>
      <c r="NGY7" s="195"/>
      <c r="NGZ7" s="195"/>
      <c r="NHA7" s="195"/>
      <c r="NHB7" s="195"/>
      <c r="NHC7" s="195"/>
      <c r="NHD7" s="195"/>
      <c r="NHE7" s="195"/>
      <c r="NHF7" s="195"/>
      <c r="NHG7" s="195"/>
      <c r="NHH7" s="195"/>
      <c r="NHI7" s="195"/>
      <c r="NHJ7" s="195"/>
      <c r="NHK7" s="195"/>
      <c r="NHL7" s="195"/>
      <c r="NHM7" s="195"/>
      <c r="NHN7" s="195"/>
      <c r="NHO7" s="195"/>
      <c r="NHP7" s="195"/>
      <c r="NHQ7" s="195"/>
      <c r="NHR7" s="195"/>
      <c r="NHS7" s="195"/>
      <c r="NHT7" s="195"/>
      <c r="NHU7" s="195"/>
      <c r="NHV7" s="195"/>
      <c r="NHW7" s="195"/>
      <c r="NHX7" s="195"/>
      <c r="NHY7" s="195"/>
      <c r="NHZ7" s="195"/>
      <c r="NIA7" s="195"/>
      <c r="NIB7" s="195"/>
      <c r="NIC7" s="195"/>
      <c r="NID7" s="195"/>
      <c r="NIE7" s="195"/>
      <c r="NIF7" s="195"/>
      <c r="NIG7" s="195"/>
      <c r="NIH7" s="195"/>
      <c r="NII7" s="195"/>
      <c r="NIJ7" s="195"/>
      <c r="NIK7" s="195"/>
      <c r="NIL7" s="195"/>
      <c r="NIM7" s="195"/>
      <c r="NIN7" s="195"/>
      <c r="NIO7" s="195"/>
      <c r="NIP7" s="195"/>
      <c r="NIQ7" s="195"/>
      <c r="NIR7" s="195"/>
      <c r="NIS7" s="195"/>
      <c r="NIT7" s="195"/>
      <c r="NIU7" s="195"/>
      <c r="NIV7" s="195"/>
      <c r="NIW7" s="195"/>
      <c r="NIX7" s="195"/>
      <c r="NIY7" s="195"/>
      <c r="NIZ7" s="195"/>
      <c r="NJA7" s="195"/>
      <c r="NJB7" s="195"/>
      <c r="NJC7" s="195"/>
      <c r="NJD7" s="195"/>
      <c r="NJE7" s="195"/>
      <c r="NJF7" s="195"/>
      <c r="NJG7" s="195"/>
      <c r="NJH7" s="195"/>
      <c r="NJI7" s="195"/>
      <c r="NJJ7" s="195"/>
      <c r="NJK7" s="195"/>
      <c r="NJL7" s="195"/>
      <c r="NJM7" s="195"/>
      <c r="NJN7" s="195"/>
      <c r="NJO7" s="195"/>
      <c r="NJP7" s="195"/>
      <c r="NJQ7" s="195"/>
      <c r="NJR7" s="195"/>
      <c r="NJS7" s="195"/>
      <c r="NJT7" s="195"/>
      <c r="NJU7" s="195"/>
      <c r="NJV7" s="195"/>
      <c r="NJW7" s="195"/>
      <c r="NJX7" s="195"/>
      <c r="NJY7" s="195"/>
      <c r="NJZ7" s="195"/>
      <c r="NKA7" s="195"/>
      <c r="NKB7" s="195"/>
      <c r="NKC7" s="195"/>
      <c r="NKD7" s="195"/>
      <c r="NKE7" s="195"/>
      <c r="NKF7" s="195"/>
      <c r="NKG7" s="195"/>
      <c r="NKH7" s="195"/>
      <c r="NKI7" s="195"/>
      <c r="NKJ7" s="195"/>
      <c r="NKK7" s="195"/>
      <c r="NKL7" s="195"/>
      <c r="NKM7" s="195"/>
      <c r="NKN7" s="195"/>
      <c r="NKO7" s="195"/>
      <c r="NKP7" s="195"/>
      <c r="NKQ7" s="195"/>
      <c r="NKR7" s="195"/>
      <c r="NKS7" s="195"/>
      <c r="NKT7" s="195"/>
      <c r="NKU7" s="195"/>
      <c r="NKV7" s="195"/>
      <c r="NKW7" s="195"/>
      <c r="NKX7" s="195"/>
      <c r="NKY7" s="195"/>
      <c r="NKZ7" s="195"/>
      <c r="NLA7" s="195"/>
      <c r="NLB7" s="195"/>
      <c r="NLC7" s="195"/>
      <c r="NLD7" s="195"/>
      <c r="NLE7" s="195"/>
      <c r="NLF7" s="195"/>
      <c r="NLG7" s="195"/>
      <c r="NLH7" s="195"/>
      <c r="NLI7" s="195"/>
      <c r="NLJ7" s="195"/>
      <c r="NLK7" s="195"/>
      <c r="NLL7" s="195"/>
      <c r="NLM7" s="195"/>
      <c r="NLN7" s="195"/>
      <c r="NLO7" s="195"/>
      <c r="NLP7" s="195"/>
      <c r="NLQ7" s="195"/>
      <c r="NLR7" s="195"/>
      <c r="NLS7" s="195"/>
      <c r="NLT7" s="195"/>
      <c r="NLU7" s="195"/>
      <c r="NLV7" s="195"/>
      <c r="NLW7" s="195"/>
      <c r="NLX7" s="195"/>
      <c r="NLY7" s="195"/>
      <c r="NLZ7" s="195"/>
      <c r="NMA7" s="195"/>
      <c r="NMB7" s="195"/>
      <c r="NMC7" s="195"/>
      <c r="NMD7" s="195"/>
      <c r="NME7" s="195"/>
      <c r="NMF7" s="195"/>
      <c r="NMG7" s="195"/>
      <c r="NMH7" s="195"/>
      <c r="NMI7" s="195"/>
      <c r="NMJ7" s="195"/>
      <c r="NMK7" s="195"/>
      <c r="NML7" s="195"/>
      <c r="NMM7" s="195"/>
      <c r="NMN7" s="195"/>
      <c r="NMO7" s="195"/>
      <c r="NMP7" s="195"/>
      <c r="NMQ7" s="195"/>
      <c r="NMR7" s="195"/>
      <c r="NMS7" s="195"/>
      <c r="NMT7" s="195"/>
      <c r="NMU7" s="195"/>
      <c r="NMV7" s="195"/>
      <c r="NMW7" s="195"/>
      <c r="NMX7" s="195"/>
      <c r="NMY7" s="195"/>
      <c r="NMZ7" s="195"/>
      <c r="NNA7" s="195"/>
      <c r="NNB7" s="195"/>
      <c r="NNC7" s="195"/>
      <c r="NND7" s="195"/>
      <c r="NNE7" s="195"/>
      <c r="NNF7" s="195"/>
      <c r="NNG7" s="195"/>
      <c r="NNH7" s="195"/>
      <c r="NNI7" s="195"/>
      <c r="NNJ7" s="195"/>
      <c r="NNK7" s="195"/>
      <c r="NNL7" s="195"/>
      <c r="NNM7" s="195"/>
      <c r="NNN7" s="195"/>
      <c r="NNO7" s="195"/>
      <c r="NNP7" s="195"/>
      <c r="NNQ7" s="195"/>
      <c r="NNR7" s="195"/>
      <c r="NNS7" s="195"/>
      <c r="NNT7" s="195"/>
      <c r="NNU7" s="195"/>
      <c r="NNV7" s="195"/>
      <c r="NNW7" s="195"/>
      <c r="NNX7" s="195"/>
      <c r="NNY7" s="195"/>
      <c r="NNZ7" s="195"/>
      <c r="NOA7" s="195"/>
      <c r="NOB7" s="195"/>
      <c r="NOC7" s="195"/>
      <c r="NOD7" s="195"/>
      <c r="NOE7" s="195"/>
      <c r="NOF7" s="195"/>
      <c r="NOG7" s="195"/>
      <c r="NOH7" s="195"/>
      <c r="NOI7" s="195"/>
      <c r="NOJ7" s="195"/>
      <c r="NOK7" s="195"/>
      <c r="NOL7" s="195"/>
      <c r="NOM7" s="195"/>
      <c r="NON7" s="195"/>
      <c r="NOO7" s="195"/>
      <c r="NOP7" s="195"/>
      <c r="NOQ7" s="195"/>
      <c r="NOR7" s="195"/>
      <c r="NOS7" s="195"/>
      <c r="NOT7" s="195"/>
      <c r="NOU7" s="195"/>
      <c r="NOV7" s="195"/>
      <c r="NOW7" s="195"/>
      <c r="NOX7" s="195"/>
      <c r="NOY7" s="195"/>
      <c r="NOZ7" s="195"/>
      <c r="NPA7" s="195"/>
      <c r="NPB7" s="195"/>
      <c r="NPC7" s="195"/>
      <c r="NPD7" s="195"/>
      <c r="NPE7" s="195"/>
      <c r="NPF7" s="195"/>
      <c r="NPG7" s="195"/>
      <c r="NPH7" s="195"/>
      <c r="NPI7" s="195"/>
      <c r="NPJ7" s="195"/>
      <c r="NPK7" s="195"/>
      <c r="NPL7" s="195"/>
      <c r="NPM7" s="195"/>
      <c r="NPN7" s="195"/>
      <c r="NPO7" s="195"/>
      <c r="NPP7" s="195"/>
      <c r="NPQ7" s="195"/>
      <c r="NPR7" s="195"/>
      <c r="NPS7" s="195"/>
      <c r="NPT7" s="195"/>
      <c r="NPU7" s="195"/>
      <c r="NPV7" s="195"/>
      <c r="NPW7" s="195"/>
      <c r="NPX7" s="195"/>
      <c r="NPY7" s="195"/>
      <c r="NPZ7" s="195"/>
      <c r="NQA7" s="195"/>
      <c r="NQB7" s="195"/>
      <c r="NQC7" s="195"/>
      <c r="NQD7" s="195"/>
      <c r="NQE7" s="195"/>
      <c r="NQF7" s="195"/>
      <c r="NQG7" s="195"/>
      <c r="NQH7" s="195"/>
      <c r="NQI7" s="195"/>
      <c r="NQJ7" s="195"/>
      <c r="NQK7" s="195"/>
      <c r="NQL7" s="195"/>
      <c r="NQM7" s="195"/>
      <c r="NQN7" s="195"/>
      <c r="NQO7" s="195"/>
      <c r="NQP7" s="195"/>
      <c r="NQQ7" s="195"/>
      <c r="NQR7" s="195"/>
      <c r="NQS7" s="195"/>
      <c r="NQT7" s="195"/>
      <c r="NQU7" s="195"/>
      <c r="NQV7" s="195"/>
      <c r="NQW7" s="195"/>
      <c r="NQX7" s="195"/>
      <c r="NQY7" s="195"/>
      <c r="NQZ7" s="195"/>
      <c r="NRA7" s="195"/>
      <c r="NRB7" s="195"/>
      <c r="NRC7" s="195"/>
      <c r="NRD7" s="195"/>
      <c r="NRE7" s="195"/>
      <c r="NRF7" s="195"/>
      <c r="NRG7" s="195"/>
      <c r="NRH7" s="195"/>
      <c r="NRI7" s="195"/>
      <c r="NRJ7" s="195"/>
      <c r="NRK7" s="195"/>
      <c r="NRL7" s="195"/>
      <c r="NRM7" s="195"/>
      <c r="NRN7" s="195"/>
      <c r="NRO7" s="195"/>
      <c r="NRP7" s="195"/>
      <c r="NRQ7" s="195"/>
      <c r="NRR7" s="195"/>
      <c r="NRS7" s="195"/>
      <c r="NRT7" s="195"/>
      <c r="NRU7" s="195"/>
      <c r="NRV7" s="195"/>
      <c r="NRW7" s="195"/>
      <c r="NRX7" s="195"/>
      <c r="NRY7" s="195"/>
      <c r="NRZ7" s="195"/>
      <c r="NSA7" s="195"/>
      <c r="NSB7" s="195"/>
      <c r="NSC7" s="195"/>
      <c r="NSD7" s="195"/>
      <c r="NSE7" s="195"/>
      <c r="NSF7" s="195"/>
      <c r="NSG7" s="195"/>
      <c r="NSH7" s="195"/>
      <c r="NSI7" s="195"/>
      <c r="NSJ7" s="195"/>
      <c r="NSK7" s="195"/>
      <c r="NSL7" s="195"/>
      <c r="NSM7" s="195"/>
      <c r="NSN7" s="195"/>
      <c r="NSO7" s="195"/>
      <c r="NSP7" s="195"/>
      <c r="NSQ7" s="195"/>
      <c r="NSR7" s="195"/>
      <c r="NSS7" s="195"/>
      <c r="NST7" s="195"/>
      <c r="NSU7" s="195"/>
      <c r="NSV7" s="195"/>
      <c r="NSW7" s="195"/>
      <c r="NSX7" s="195"/>
      <c r="NSY7" s="195"/>
      <c r="NSZ7" s="195"/>
      <c r="NTA7" s="195"/>
      <c r="NTB7" s="195"/>
      <c r="NTC7" s="195"/>
      <c r="NTD7" s="195"/>
      <c r="NTE7" s="195"/>
      <c r="NTF7" s="195"/>
      <c r="NTG7" s="195"/>
      <c r="NTH7" s="195"/>
      <c r="NTI7" s="195"/>
      <c r="NTJ7" s="195"/>
      <c r="NTK7" s="195"/>
      <c r="NTL7" s="195"/>
      <c r="NTM7" s="195"/>
      <c r="NTN7" s="195"/>
      <c r="NTO7" s="195"/>
      <c r="NTP7" s="195"/>
      <c r="NTQ7" s="195"/>
      <c r="NTR7" s="195"/>
      <c r="NTS7" s="195"/>
      <c r="NTT7" s="195"/>
      <c r="NTU7" s="195"/>
      <c r="NTV7" s="195"/>
      <c r="NTW7" s="195"/>
      <c r="NTX7" s="195"/>
      <c r="NTY7" s="195"/>
      <c r="NTZ7" s="195"/>
      <c r="NUA7" s="195"/>
      <c r="NUB7" s="195"/>
      <c r="NUC7" s="195"/>
      <c r="NUD7" s="195"/>
      <c r="NUE7" s="195"/>
      <c r="NUF7" s="195"/>
      <c r="NUG7" s="195"/>
      <c r="NUH7" s="195"/>
      <c r="NUI7" s="195"/>
      <c r="NUJ7" s="195"/>
      <c r="NUK7" s="195"/>
      <c r="NUL7" s="195"/>
      <c r="NUM7" s="195"/>
      <c r="NUN7" s="195"/>
      <c r="NUO7" s="195"/>
      <c r="NUP7" s="195"/>
      <c r="NUQ7" s="195"/>
      <c r="NUR7" s="195"/>
      <c r="NUS7" s="195"/>
      <c r="NUT7" s="195"/>
      <c r="NUU7" s="195"/>
      <c r="NUV7" s="195"/>
      <c r="NUW7" s="195"/>
      <c r="NUX7" s="195"/>
      <c r="NUY7" s="195"/>
      <c r="NUZ7" s="195"/>
      <c r="NVA7" s="195"/>
      <c r="NVB7" s="195"/>
      <c r="NVC7" s="195"/>
      <c r="NVD7" s="195"/>
      <c r="NVE7" s="195"/>
      <c r="NVF7" s="195"/>
      <c r="NVG7" s="195"/>
      <c r="NVH7" s="195"/>
      <c r="NVI7" s="195"/>
      <c r="NVJ7" s="195"/>
      <c r="NVK7" s="195"/>
      <c r="NVL7" s="195"/>
      <c r="NVM7" s="195"/>
      <c r="NVN7" s="195"/>
      <c r="NVO7" s="195"/>
      <c r="NVP7" s="195"/>
      <c r="NVQ7" s="195"/>
      <c r="NVR7" s="195"/>
      <c r="NVS7" s="195"/>
      <c r="NVT7" s="195"/>
      <c r="NVU7" s="195"/>
      <c r="NVV7" s="195"/>
      <c r="NVW7" s="195"/>
      <c r="NVX7" s="195"/>
      <c r="NVY7" s="195"/>
      <c r="NVZ7" s="195"/>
      <c r="NWA7" s="195"/>
      <c r="NWB7" s="195"/>
      <c r="NWC7" s="195"/>
      <c r="NWD7" s="195"/>
      <c r="NWE7" s="195"/>
      <c r="NWF7" s="195"/>
      <c r="NWG7" s="195"/>
      <c r="NWH7" s="195"/>
      <c r="NWI7" s="195"/>
      <c r="NWJ7" s="195"/>
      <c r="NWK7" s="195"/>
      <c r="NWL7" s="195"/>
      <c r="NWM7" s="195"/>
      <c r="NWN7" s="195"/>
      <c r="NWO7" s="195"/>
      <c r="NWP7" s="195"/>
      <c r="NWQ7" s="195"/>
      <c r="NWR7" s="195"/>
      <c r="NWS7" s="195"/>
      <c r="NWT7" s="195"/>
      <c r="NWU7" s="195"/>
      <c r="NWV7" s="195"/>
      <c r="NWW7" s="195"/>
      <c r="NWX7" s="195"/>
      <c r="NWY7" s="195"/>
      <c r="NWZ7" s="195"/>
      <c r="NXA7" s="195"/>
      <c r="NXB7" s="195"/>
      <c r="NXC7" s="195"/>
      <c r="NXD7" s="195"/>
      <c r="NXE7" s="195"/>
      <c r="NXF7" s="195"/>
      <c r="NXG7" s="195"/>
      <c r="NXH7" s="195"/>
      <c r="NXI7" s="195"/>
      <c r="NXJ7" s="195"/>
      <c r="NXK7" s="195"/>
      <c r="NXL7" s="195"/>
      <c r="NXM7" s="195"/>
      <c r="NXN7" s="195"/>
      <c r="NXO7" s="195"/>
      <c r="NXP7" s="195"/>
      <c r="NXQ7" s="195"/>
      <c r="NXR7" s="195"/>
      <c r="NXS7" s="195"/>
      <c r="NXT7" s="195"/>
      <c r="NXU7" s="195"/>
      <c r="NXV7" s="195"/>
      <c r="NXW7" s="195"/>
      <c r="NXX7" s="195"/>
      <c r="NXY7" s="195"/>
      <c r="NXZ7" s="195"/>
      <c r="NYA7" s="195"/>
      <c r="NYB7" s="195"/>
      <c r="NYC7" s="195"/>
      <c r="NYD7" s="195"/>
      <c r="NYE7" s="195"/>
      <c r="NYF7" s="195"/>
      <c r="NYG7" s="195"/>
      <c r="NYH7" s="195"/>
      <c r="NYI7" s="195"/>
      <c r="NYJ7" s="195"/>
      <c r="NYK7" s="195"/>
      <c r="NYL7" s="195"/>
      <c r="NYM7" s="195"/>
      <c r="NYN7" s="195"/>
      <c r="NYO7" s="195"/>
      <c r="NYP7" s="195"/>
      <c r="NYQ7" s="195"/>
      <c r="NYR7" s="195"/>
      <c r="NYS7" s="195"/>
      <c r="NYT7" s="195"/>
      <c r="NYU7" s="195"/>
      <c r="NYV7" s="195"/>
      <c r="NYW7" s="195"/>
      <c r="NYX7" s="195"/>
      <c r="NYY7" s="195"/>
      <c r="NYZ7" s="195"/>
      <c r="NZA7" s="195"/>
      <c r="NZB7" s="195"/>
      <c r="NZC7" s="195"/>
      <c r="NZD7" s="195"/>
      <c r="NZE7" s="195"/>
      <c r="NZF7" s="195"/>
      <c r="NZG7" s="195"/>
      <c r="NZH7" s="195"/>
      <c r="NZI7" s="195"/>
      <c r="NZJ7" s="195"/>
      <c r="NZK7" s="195"/>
      <c r="NZL7" s="195"/>
      <c r="NZM7" s="195"/>
      <c r="NZN7" s="195"/>
      <c r="NZO7" s="195"/>
      <c r="NZP7" s="195"/>
      <c r="NZQ7" s="195"/>
      <c r="NZR7" s="195"/>
      <c r="NZS7" s="195"/>
      <c r="NZT7" s="195"/>
      <c r="NZU7" s="195"/>
      <c r="NZV7" s="195"/>
      <c r="NZW7" s="195"/>
      <c r="NZX7" s="195"/>
      <c r="NZY7" s="195"/>
      <c r="NZZ7" s="195"/>
      <c r="OAA7" s="195"/>
      <c r="OAB7" s="195"/>
      <c r="OAC7" s="195"/>
      <c r="OAD7" s="195"/>
      <c r="OAE7" s="195"/>
      <c r="OAF7" s="195"/>
      <c r="OAG7" s="195"/>
      <c r="OAH7" s="195"/>
      <c r="OAI7" s="195"/>
      <c r="OAJ7" s="195"/>
      <c r="OAK7" s="195"/>
      <c r="OAL7" s="195"/>
      <c r="OAM7" s="195"/>
      <c r="OAN7" s="195"/>
      <c r="OAO7" s="195"/>
      <c r="OAP7" s="195"/>
      <c r="OAQ7" s="195"/>
      <c r="OAR7" s="195"/>
      <c r="OAS7" s="195"/>
      <c r="OAT7" s="195"/>
      <c r="OAU7" s="195"/>
      <c r="OAV7" s="195"/>
      <c r="OAW7" s="195"/>
      <c r="OAX7" s="195"/>
      <c r="OAY7" s="195"/>
      <c r="OAZ7" s="195"/>
      <c r="OBA7" s="195"/>
      <c r="OBB7" s="195"/>
      <c r="OBC7" s="195"/>
      <c r="OBD7" s="195"/>
      <c r="OBE7" s="195"/>
      <c r="OBF7" s="195"/>
      <c r="OBG7" s="195"/>
      <c r="OBH7" s="195"/>
      <c r="OBI7" s="195"/>
      <c r="OBJ7" s="195"/>
      <c r="OBK7" s="195"/>
      <c r="OBL7" s="195"/>
      <c r="OBM7" s="195"/>
      <c r="OBN7" s="195"/>
      <c r="OBO7" s="195"/>
      <c r="OBP7" s="195"/>
      <c r="OBQ7" s="195"/>
      <c r="OBR7" s="195"/>
      <c r="OBS7" s="195"/>
      <c r="OBT7" s="195"/>
      <c r="OBU7" s="195"/>
      <c r="OBV7" s="195"/>
      <c r="OBW7" s="195"/>
      <c r="OBX7" s="195"/>
      <c r="OBY7" s="195"/>
      <c r="OBZ7" s="195"/>
      <c r="OCA7" s="195"/>
      <c r="OCB7" s="195"/>
      <c r="OCC7" s="195"/>
      <c r="OCD7" s="195"/>
      <c r="OCE7" s="195"/>
      <c r="OCF7" s="195"/>
      <c r="OCG7" s="195"/>
      <c r="OCH7" s="195"/>
      <c r="OCI7" s="195"/>
      <c r="OCJ7" s="195"/>
      <c r="OCK7" s="195"/>
      <c r="OCL7" s="195"/>
      <c r="OCM7" s="195"/>
      <c r="OCN7" s="195"/>
      <c r="OCO7" s="195"/>
      <c r="OCP7" s="195"/>
      <c r="OCQ7" s="195"/>
      <c r="OCR7" s="195"/>
      <c r="OCS7" s="195"/>
      <c r="OCT7" s="195"/>
      <c r="OCU7" s="195"/>
      <c r="OCV7" s="195"/>
      <c r="OCW7" s="195"/>
      <c r="OCX7" s="195"/>
      <c r="OCY7" s="195"/>
      <c r="OCZ7" s="195"/>
      <c r="ODA7" s="195"/>
      <c r="ODB7" s="195"/>
      <c r="ODC7" s="195"/>
      <c r="ODD7" s="195"/>
      <c r="ODE7" s="195"/>
      <c r="ODF7" s="195"/>
      <c r="ODG7" s="195"/>
      <c r="ODH7" s="195"/>
      <c r="ODI7" s="195"/>
      <c r="ODJ7" s="195"/>
      <c r="ODK7" s="195"/>
      <c r="ODL7" s="195"/>
      <c r="ODM7" s="195"/>
      <c r="ODN7" s="195"/>
      <c r="ODO7" s="195"/>
      <c r="ODP7" s="195"/>
      <c r="ODQ7" s="195"/>
      <c r="ODR7" s="195"/>
      <c r="ODS7" s="195"/>
      <c r="ODT7" s="195"/>
      <c r="ODU7" s="195"/>
      <c r="ODV7" s="195"/>
      <c r="ODW7" s="195"/>
      <c r="ODX7" s="195"/>
      <c r="ODY7" s="195"/>
      <c r="ODZ7" s="195"/>
      <c r="OEA7" s="195"/>
      <c r="OEB7" s="195"/>
      <c r="OEC7" s="195"/>
      <c r="OED7" s="195"/>
      <c r="OEE7" s="195"/>
      <c r="OEF7" s="195"/>
      <c r="OEG7" s="195"/>
      <c r="OEH7" s="195"/>
      <c r="OEI7" s="195"/>
      <c r="OEJ7" s="195"/>
      <c r="OEK7" s="195"/>
      <c r="OEL7" s="195"/>
      <c r="OEM7" s="195"/>
      <c r="OEN7" s="195"/>
      <c r="OEO7" s="195"/>
      <c r="OEP7" s="195"/>
      <c r="OEQ7" s="195"/>
      <c r="OER7" s="195"/>
      <c r="OES7" s="195"/>
      <c r="OET7" s="195"/>
      <c r="OEU7" s="195"/>
      <c r="OEV7" s="195"/>
      <c r="OEW7" s="195"/>
      <c r="OEX7" s="195"/>
      <c r="OEY7" s="195"/>
      <c r="OEZ7" s="195"/>
      <c r="OFA7" s="195"/>
      <c r="OFB7" s="195"/>
      <c r="OFC7" s="195"/>
      <c r="OFD7" s="195"/>
      <c r="OFE7" s="195"/>
      <c r="OFF7" s="195"/>
      <c r="OFG7" s="195"/>
      <c r="OFH7" s="195"/>
      <c r="OFI7" s="195"/>
      <c r="OFJ7" s="195"/>
      <c r="OFK7" s="195"/>
      <c r="OFL7" s="195"/>
      <c r="OFM7" s="195"/>
      <c r="OFN7" s="195"/>
      <c r="OFO7" s="195"/>
      <c r="OFP7" s="195"/>
      <c r="OFQ7" s="195"/>
      <c r="OFR7" s="195"/>
      <c r="OFS7" s="195"/>
      <c r="OFT7" s="195"/>
      <c r="OFU7" s="195"/>
      <c r="OFV7" s="195"/>
      <c r="OFW7" s="195"/>
      <c r="OFX7" s="195"/>
      <c r="OFY7" s="195"/>
      <c r="OFZ7" s="195"/>
      <c r="OGA7" s="195"/>
      <c r="OGB7" s="195"/>
      <c r="OGC7" s="195"/>
      <c r="OGD7" s="195"/>
      <c r="OGE7" s="195"/>
      <c r="OGF7" s="195"/>
      <c r="OGG7" s="195"/>
      <c r="OGH7" s="195"/>
      <c r="OGI7" s="195"/>
      <c r="OGJ7" s="195"/>
      <c r="OGK7" s="195"/>
      <c r="OGL7" s="195"/>
      <c r="OGM7" s="195"/>
      <c r="OGN7" s="195"/>
      <c r="OGO7" s="195"/>
      <c r="OGP7" s="195"/>
      <c r="OGQ7" s="195"/>
      <c r="OGR7" s="195"/>
      <c r="OGS7" s="195"/>
      <c r="OGT7" s="195"/>
      <c r="OGU7" s="195"/>
      <c r="OGV7" s="195"/>
      <c r="OGW7" s="195"/>
      <c r="OGX7" s="195"/>
      <c r="OGY7" s="195"/>
      <c r="OGZ7" s="195"/>
      <c r="OHA7" s="195"/>
      <c r="OHB7" s="195"/>
      <c r="OHC7" s="195"/>
      <c r="OHD7" s="195"/>
      <c r="OHE7" s="195"/>
      <c r="OHF7" s="195"/>
      <c r="OHG7" s="195"/>
      <c r="OHH7" s="195"/>
      <c r="OHI7" s="195"/>
      <c r="OHJ7" s="195"/>
      <c r="OHK7" s="195"/>
      <c r="OHL7" s="195"/>
      <c r="OHM7" s="195"/>
      <c r="OHN7" s="195"/>
      <c r="OHO7" s="195"/>
      <c r="OHP7" s="195"/>
      <c r="OHQ7" s="195"/>
      <c r="OHR7" s="195"/>
      <c r="OHS7" s="195"/>
      <c r="OHT7" s="195"/>
      <c r="OHU7" s="195"/>
      <c r="OHV7" s="195"/>
      <c r="OHW7" s="195"/>
      <c r="OHX7" s="195"/>
      <c r="OHY7" s="195"/>
      <c r="OHZ7" s="195"/>
      <c r="OIA7" s="195"/>
      <c r="OIB7" s="195"/>
      <c r="OIC7" s="195"/>
      <c r="OID7" s="195"/>
      <c r="OIE7" s="195"/>
      <c r="OIF7" s="195"/>
      <c r="OIG7" s="195"/>
      <c r="OIH7" s="195"/>
      <c r="OII7" s="195"/>
      <c r="OIJ7" s="195"/>
      <c r="OIK7" s="195"/>
      <c r="OIL7" s="195"/>
      <c r="OIM7" s="195"/>
      <c r="OIN7" s="195"/>
      <c r="OIO7" s="195"/>
      <c r="OIP7" s="195"/>
      <c r="OIQ7" s="195"/>
      <c r="OIR7" s="195"/>
      <c r="OIS7" s="195"/>
      <c r="OIT7" s="195"/>
      <c r="OIU7" s="195"/>
      <c r="OIV7" s="195"/>
      <c r="OIW7" s="195"/>
      <c r="OIX7" s="195"/>
      <c r="OIY7" s="195"/>
      <c r="OIZ7" s="195"/>
      <c r="OJA7" s="195"/>
      <c r="OJB7" s="195"/>
      <c r="OJC7" s="195"/>
      <c r="OJD7" s="195"/>
      <c r="OJE7" s="195"/>
      <c r="OJF7" s="195"/>
      <c r="OJG7" s="195"/>
      <c r="OJH7" s="195"/>
      <c r="OJI7" s="195"/>
      <c r="OJJ7" s="195"/>
      <c r="OJK7" s="195"/>
      <c r="OJL7" s="195"/>
      <c r="OJM7" s="195"/>
      <c r="OJN7" s="195"/>
      <c r="OJO7" s="195"/>
      <c r="OJP7" s="195"/>
      <c r="OJQ7" s="195"/>
      <c r="OJR7" s="195"/>
      <c r="OJS7" s="195"/>
      <c r="OJT7" s="195"/>
      <c r="OJU7" s="195"/>
      <c r="OJV7" s="195"/>
      <c r="OJW7" s="195"/>
      <c r="OJX7" s="195"/>
      <c r="OJY7" s="195"/>
      <c r="OJZ7" s="195"/>
      <c r="OKA7" s="195"/>
      <c r="OKB7" s="195"/>
      <c r="OKC7" s="195"/>
      <c r="OKD7" s="195"/>
      <c r="OKE7" s="195"/>
      <c r="OKF7" s="195"/>
      <c r="OKG7" s="195"/>
      <c r="OKH7" s="195"/>
      <c r="OKI7" s="195"/>
      <c r="OKJ7" s="195"/>
      <c r="OKK7" s="195"/>
      <c r="OKL7" s="195"/>
      <c r="OKM7" s="195"/>
      <c r="OKN7" s="195"/>
      <c r="OKO7" s="195"/>
      <c r="OKP7" s="195"/>
      <c r="OKQ7" s="195"/>
      <c r="OKR7" s="195"/>
      <c r="OKS7" s="195"/>
      <c r="OKT7" s="195"/>
      <c r="OKU7" s="195"/>
      <c r="OKV7" s="195"/>
      <c r="OKW7" s="195"/>
      <c r="OKX7" s="195"/>
      <c r="OKY7" s="195"/>
      <c r="OKZ7" s="195"/>
      <c r="OLA7" s="195"/>
      <c r="OLB7" s="195"/>
      <c r="OLC7" s="195"/>
      <c r="OLD7" s="195"/>
      <c r="OLE7" s="195"/>
      <c r="OLF7" s="195"/>
      <c r="OLG7" s="195"/>
      <c r="OLH7" s="195"/>
      <c r="OLI7" s="195"/>
      <c r="OLJ7" s="195"/>
      <c r="OLK7" s="195"/>
      <c r="OLL7" s="195"/>
      <c r="OLM7" s="195"/>
      <c r="OLN7" s="195"/>
      <c r="OLO7" s="195"/>
      <c r="OLP7" s="195"/>
      <c r="OLQ7" s="195"/>
      <c r="OLR7" s="195"/>
      <c r="OLS7" s="195"/>
      <c r="OLT7" s="195"/>
      <c r="OLU7" s="195"/>
      <c r="OLV7" s="195"/>
      <c r="OLW7" s="195"/>
      <c r="OLX7" s="195"/>
      <c r="OLY7" s="195"/>
      <c r="OLZ7" s="195"/>
      <c r="OMA7" s="195"/>
      <c r="OMB7" s="195"/>
      <c r="OMC7" s="195"/>
      <c r="OMD7" s="195"/>
      <c r="OME7" s="195"/>
      <c r="OMF7" s="195"/>
      <c r="OMG7" s="195"/>
      <c r="OMH7" s="195"/>
      <c r="OMI7" s="195"/>
      <c r="OMJ7" s="195"/>
      <c r="OMK7" s="195"/>
      <c r="OML7" s="195"/>
      <c r="OMM7" s="195"/>
      <c r="OMN7" s="195"/>
      <c r="OMO7" s="195"/>
      <c r="OMP7" s="195"/>
      <c r="OMQ7" s="195"/>
      <c r="OMR7" s="195"/>
      <c r="OMS7" s="195"/>
      <c r="OMT7" s="195"/>
      <c r="OMU7" s="195"/>
      <c r="OMV7" s="195"/>
      <c r="OMW7" s="195"/>
      <c r="OMX7" s="195"/>
      <c r="OMY7" s="195"/>
      <c r="OMZ7" s="195"/>
      <c r="ONA7" s="195"/>
      <c r="ONB7" s="195"/>
      <c r="ONC7" s="195"/>
      <c r="OND7" s="195"/>
      <c r="ONE7" s="195"/>
      <c r="ONF7" s="195"/>
      <c r="ONG7" s="195"/>
      <c r="ONH7" s="195"/>
      <c r="ONI7" s="195"/>
      <c r="ONJ7" s="195"/>
      <c r="ONK7" s="195"/>
      <c r="ONL7" s="195"/>
      <c r="ONM7" s="195"/>
      <c r="ONN7" s="195"/>
      <c r="ONO7" s="195"/>
      <c r="ONP7" s="195"/>
      <c r="ONQ7" s="195"/>
      <c r="ONR7" s="195"/>
      <c r="ONS7" s="195"/>
      <c r="ONT7" s="195"/>
      <c r="ONU7" s="195"/>
      <c r="ONV7" s="195"/>
      <c r="ONW7" s="195"/>
      <c r="ONX7" s="195"/>
      <c r="ONY7" s="195"/>
      <c r="ONZ7" s="195"/>
      <c r="OOA7" s="195"/>
      <c r="OOB7" s="195"/>
      <c r="OOC7" s="195"/>
      <c r="OOD7" s="195"/>
      <c r="OOE7" s="195"/>
      <c r="OOF7" s="195"/>
      <c r="OOG7" s="195"/>
      <c r="OOH7" s="195"/>
      <c r="OOI7" s="195"/>
      <c r="OOJ7" s="195"/>
      <c r="OOK7" s="195"/>
      <c r="OOL7" s="195"/>
      <c r="OOM7" s="195"/>
      <c r="OON7" s="195"/>
      <c r="OOO7" s="195"/>
      <c r="OOP7" s="195"/>
      <c r="OOQ7" s="195"/>
      <c r="OOR7" s="195"/>
      <c r="OOS7" s="195"/>
      <c r="OOT7" s="195"/>
      <c r="OOU7" s="195"/>
      <c r="OOV7" s="195"/>
      <c r="OOW7" s="195"/>
      <c r="OOX7" s="195"/>
      <c r="OOY7" s="195"/>
      <c r="OOZ7" s="195"/>
      <c r="OPA7" s="195"/>
      <c r="OPB7" s="195"/>
      <c r="OPC7" s="195"/>
      <c r="OPD7" s="195"/>
      <c r="OPE7" s="195"/>
      <c r="OPF7" s="195"/>
      <c r="OPG7" s="195"/>
      <c r="OPH7" s="195"/>
      <c r="OPI7" s="195"/>
      <c r="OPJ7" s="195"/>
      <c r="OPK7" s="195"/>
      <c r="OPL7" s="195"/>
      <c r="OPM7" s="195"/>
      <c r="OPN7" s="195"/>
      <c r="OPO7" s="195"/>
      <c r="OPP7" s="195"/>
      <c r="OPQ7" s="195"/>
      <c r="OPR7" s="195"/>
      <c r="OPS7" s="195"/>
      <c r="OPT7" s="195"/>
      <c r="OPU7" s="195"/>
      <c r="OPV7" s="195"/>
      <c r="OPW7" s="195"/>
      <c r="OPX7" s="195"/>
      <c r="OPY7" s="195"/>
      <c r="OPZ7" s="195"/>
      <c r="OQA7" s="195"/>
      <c r="OQB7" s="195"/>
      <c r="OQC7" s="195"/>
      <c r="OQD7" s="195"/>
      <c r="OQE7" s="195"/>
      <c r="OQF7" s="195"/>
      <c r="OQG7" s="195"/>
      <c r="OQH7" s="195"/>
      <c r="OQI7" s="195"/>
      <c r="OQJ7" s="195"/>
      <c r="OQK7" s="195"/>
      <c r="OQL7" s="195"/>
      <c r="OQM7" s="195"/>
      <c r="OQN7" s="195"/>
      <c r="OQO7" s="195"/>
      <c r="OQP7" s="195"/>
      <c r="OQQ7" s="195"/>
      <c r="OQR7" s="195"/>
      <c r="OQS7" s="195"/>
      <c r="OQT7" s="195"/>
      <c r="OQU7" s="195"/>
      <c r="OQV7" s="195"/>
      <c r="OQW7" s="195"/>
      <c r="OQX7" s="195"/>
      <c r="OQY7" s="195"/>
      <c r="OQZ7" s="195"/>
      <c r="ORA7" s="195"/>
      <c r="ORB7" s="195"/>
      <c r="ORC7" s="195"/>
      <c r="ORD7" s="195"/>
      <c r="ORE7" s="195"/>
      <c r="ORF7" s="195"/>
      <c r="ORG7" s="195"/>
      <c r="ORH7" s="195"/>
      <c r="ORI7" s="195"/>
      <c r="ORJ7" s="195"/>
      <c r="ORK7" s="195"/>
      <c r="ORL7" s="195"/>
      <c r="ORM7" s="195"/>
      <c r="ORN7" s="195"/>
      <c r="ORO7" s="195"/>
      <c r="ORP7" s="195"/>
      <c r="ORQ7" s="195"/>
      <c r="ORR7" s="195"/>
      <c r="ORS7" s="195"/>
      <c r="ORT7" s="195"/>
      <c r="ORU7" s="195"/>
      <c r="ORV7" s="195"/>
      <c r="ORW7" s="195"/>
      <c r="ORX7" s="195"/>
      <c r="ORY7" s="195"/>
      <c r="ORZ7" s="195"/>
      <c r="OSA7" s="195"/>
      <c r="OSB7" s="195"/>
      <c r="OSC7" s="195"/>
      <c r="OSD7" s="195"/>
      <c r="OSE7" s="195"/>
      <c r="OSF7" s="195"/>
      <c r="OSG7" s="195"/>
      <c r="OSH7" s="195"/>
      <c r="OSI7" s="195"/>
      <c r="OSJ7" s="195"/>
      <c r="OSK7" s="195"/>
      <c r="OSL7" s="195"/>
      <c r="OSM7" s="195"/>
      <c r="OSN7" s="195"/>
      <c r="OSO7" s="195"/>
      <c r="OSP7" s="195"/>
      <c r="OSQ7" s="195"/>
      <c r="OSR7" s="195"/>
      <c r="OSS7" s="195"/>
      <c r="OST7" s="195"/>
      <c r="OSU7" s="195"/>
      <c r="OSV7" s="195"/>
      <c r="OSW7" s="195"/>
      <c r="OSX7" s="195"/>
      <c r="OSY7" s="195"/>
      <c r="OSZ7" s="195"/>
      <c r="OTA7" s="195"/>
      <c r="OTB7" s="195"/>
      <c r="OTC7" s="195"/>
      <c r="OTD7" s="195"/>
      <c r="OTE7" s="195"/>
      <c r="OTF7" s="195"/>
      <c r="OTG7" s="195"/>
      <c r="OTH7" s="195"/>
      <c r="OTI7" s="195"/>
      <c r="OTJ7" s="195"/>
      <c r="OTK7" s="195"/>
      <c r="OTL7" s="195"/>
      <c r="OTM7" s="195"/>
      <c r="OTN7" s="195"/>
      <c r="OTO7" s="195"/>
      <c r="OTP7" s="195"/>
      <c r="OTQ7" s="195"/>
      <c r="OTR7" s="195"/>
      <c r="OTS7" s="195"/>
      <c r="OTT7" s="195"/>
      <c r="OTU7" s="195"/>
      <c r="OTV7" s="195"/>
      <c r="OTW7" s="195"/>
      <c r="OTX7" s="195"/>
      <c r="OTY7" s="195"/>
      <c r="OTZ7" s="195"/>
      <c r="OUA7" s="195"/>
      <c r="OUB7" s="195"/>
      <c r="OUC7" s="195"/>
      <c r="OUD7" s="195"/>
      <c r="OUE7" s="195"/>
      <c r="OUF7" s="195"/>
      <c r="OUG7" s="195"/>
      <c r="OUH7" s="195"/>
      <c r="OUI7" s="195"/>
      <c r="OUJ7" s="195"/>
      <c r="OUK7" s="195"/>
      <c r="OUL7" s="195"/>
      <c r="OUM7" s="195"/>
      <c r="OUN7" s="195"/>
      <c r="OUO7" s="195"/>
      <c r="OUP7" s="195"/>
      <c r="OUQ7" s="195"/>
      <c r="OUR7" s="195"/>
      <c r="OUS7" s="195"/>
      <c r="OUT7" s="195"/>
      <c r="OUU7" s="195"/>
      <c r="OUV7" s="195"/>
      <c r="OUW7" s="195"/>
      <c r="OUX7" s="195"/>
      <c r="OUY7" s="195"/>
      <c r="OUZ7" s="195"/>
      <c r="OVA7" s="195"/>
      <c r="OVB7" s="195"/>
      <c r="OVC7" s="195"/>
      <c r="OVD7" s="195"/>
      <c r="OVE7" s="195"/>
      <c r="OVF7" s="195"/>
      <c r="OVG7" s="195"/>
      <c r="OVH7" s="195"/>
      <c r="OVI7" s="195"/>
      <c r="OVJ7" s="195"/>
      <c r="OVK7" s="195"/>
      <c r="OVL7" s="195"/>
      <c r="OVM7" s="195"/>
      <c r="OVN7" s="195"/>
      <c r="OVO7" s="195"/>
      <c r="OVP7" s="195"/>
      <c r="OVQ7" s="195"/>
      <c r="OVR7" s="195"/>
      <c r="OVS7" s="195"/>
      <c r="OVT7" s="195"/>
      <c r="OVU7" s="195"/>
      <c r="OVV7" s="195"/>
      <c r="OVW7" s="195"/>
      <c r="OVX7" s="195"/>
      <c r="OVY7" s="195"/>
      <c r="OVZ7" s="195"/>
      <c r="OWA7" s="195"/>
      <c r="OWB7" s="195"/>
      <c r="OWC7" s="195"/>
      <c r="OWD7" s="195"/>
      <c r="OWE7" s="195"/>
      <c r="OWF7" s="195"/>
      <c r="OWG7" s="195"/>
      <c r="OWH7" s="195"/>
      <c r="OWI7" s="195"/>
      <c r="OWJ7" s="195"/>
      <c r="OWK7" s="195"/>
      <c r="OWL7" s="195"/>
      <c r="OWM7" s="195"/>
      <c r="OWN7" s="195"/>
      <c r="OWO7" s="195"/>
      <c r="OWP7" s="195"/>
      <c r="OWQ7" s="195"/>
      <c r="OWR7" s="195"/>
      <c r="OWS7" s="195"/>
      <c r="OWT7" s="195"/>
      <c r="OWU7" s="195"/>
      <c r="OWV7" s="195"/>
      <c r="OWW7" s="195"/>
      <c r="OWX7" s="195"/>
      <c r="OWY7" s="195"/>
      <c r="OWZ7" s="195"/>
      <c r="OXA7" s="195"/>
      <c r="OXB7" s="195"/>
      <c r="OXC7" s="195"/>
      <c r="OXD7" s="195"/>
      <c r="OXE7" s="195"/>
      <c r="OXF7" s="195"/>
      <c r="OXG7" s="195"/>
      <c r="OXH7" s="195"/>
      <c r="OXI7" s="195"/>
      <c r="OXJ7" s="195"/>
      <c r="OXK7" s="195"/>
      <c r="OXL7" s="195"/>
      <c r="OXM7" s="195"/>
      <c r="OXN7" s="195"/>
      <c r="OXO7" s="195"/>
      <c r="OXP7" s="195"/>
      <c r="OXQ7" s="195"/>
      <c r="OXR7" s="195"/>
      <c r="OXS7" s="195"/>
      <c r="OXT7" s="195"/>
      <c r="OXU7" s="195"/>
      <c r="OXV7" s="195"/>
      <c r="OXW7" s="195"/>
      <c r="OXX7" s="195"/>
      <c r="OXY7" s="195"/>
      <c r="OXZ7" s="195"/>
      <c r="OYA7" s="195"/>
      <c r="OYB7" s="195"/>
      <c r="OYC7" s="195"/>
      <c r="OYD7" s="195"/>
      <c r="OYE7" s="195"/>
      <c r="OYF7" s="195"/>
      <c r="OYG7" s="195"/>
      <c r="OYH7" s="195"/>
      <c r="OYI7" s="195"/>
      <c r="OYJ7" s="195"/>
      <c r="OYK7" s="195"/>
      <c r="OYL7" s="195"/>
      <c r="OYM7" s="195"/>
      <c r="OYN7" s="195"/>
      <c r="OYO7" s="195"/>
      <c r="OYP7" s="195"/>
      <c r="OYQ7" s="195"/>
      <c r="OYR7" s="195"/>
      <c r="OYS7" s="195"/>
      <c r="OYT7" s="195"/>
      <c r="OYU7" s="195"/>
      <c r="OYV7" s="195"/>
      <c r="OYW7" s="195"/>
      <c r="OYX7" s="195"/>
      <c r="OYY7" s="195"/>
      <c r="OYZ7" s="195"/>
      <c r="OZA7" s="195"/>
      <c r="OZB7" s="195"/>
      <c r="OZC7" s="195"/>
      <c r="OZD7" s="195"/>
      <c r="OZE7" s="195"/>
      <c r="OZF7" s="195"/>
      <c r="OZG7" s="195"/>
      <c r="OZH7" s="195"/>
      <c r="OZI7" s="195"/>
      <c r="OZJ7" s="195"/>
      <c r="OZK7" s="195"/>
      <c r="OZL7" s="195"/>
      <c r="OZM7" s="195"/>
      <c r="OZN7" s="195"/>
      <c r="OZO7" s="195"/>
      <c r="OZP7" s="195"/>
      <c r="OZQ7" s="195"/>
      <c r="OZR7" s="195"/>
      <c r="OZS7" s="195"/>
      <c r="OZT7" s="195"/>
      <c r="OZU7" s="195"/>
      <c r="OZV7" s="195"/>
      <c r="OZW7" s="195"/>
      <c r="OZX7" s="195"/>
      <c r="OZY7" s="195"/>
      <c r="OZZ7" s="195"/>
      <c r="PAA7" s="195"/>
      <c r="PAB7" s="195"/>
      <c r="PAC7" s="195"/>
      <c r="PAD7" s="195"/>
      <c r="PAE7" s="195"/>
      <c r="PAF7" s="195"/>
      <c r="PAG7" s="195"/>
      <c r="PAH7" s="195"/>
      <c r="PAI7" s="195"/>
      <c r="PAJ7" s="195"/>
      <c r="PAK7" s="195"/>
      <c r="PAL7" s="195"/>
      <c r="PAM7" s="195"/>
      <c r="PAN7" s="195"/>
      <c r="PAO7" s="195"/>
      <c r="PAP7" s="195"/>
      <c r="PAQ7" s="195"/>
      <c r="PAR7" s="195"/>
      <c r="PAS7" s="195"/>
      <c r="PAT7" s="195"/>
      <c r="PAU7" s="195"/>
      <c r="PAV7" s="195"/>
      <c r="PAW7" s="195"/>
      <c r="PAX7" s="195"/>
      <c r="PAY7" s="195"/>
      <c r="PAZ7" s="195"/>
      <c r="PBA7" s="195"/>
      <c r="PBB7" s="195"/>
      <c r="PBC7" s="195"/>
      <c r="PBD7" s="195"/>
      <c r="PBE7" s="195"/>
      <c r="PBF7" s="195"/>
      <c r="PBG7" s="195"/>
      <c r="PBH7" s="195"/>
      <c r="PBI7" s="195"/>
      <c r="PBJ7" s="195"/>
      <c r="PBK7" s="195"/>
      <c r="PBL7" s="195"/>
      <c r="PBM7" s="195"/>
      <c r="PBN7" s="195"/>
      <c r="PBO7" s="195"/>
      <c r="PBP7" s="195"/>
      <c r="PBQ7" s="195"/>
      <c r="PBR7" s="195"/>
      <c r="PBS7" s="195"/>
      <c r="PBT7" s="195"/>
      <c r="PBU7" s="195"/>
      <c r="PBV7" s="195"/>
      <c r="PBW7" s="195"/>
      <c r="PBX7" s="195"/>
      <c r="PBY7" s="195"/>
      <c r="PBZ7" s="195"/>
      <c r="PCA7" s="195"/>
      <c r="PCB7" s="195"/>
      <c r="PCC7" s="195"/>
      <c r="PCD7" s="195"/>
      <c r="PCE7" s="195"/>
      <c r="PCF7" s="195"/>
      <c r="PCG7" s="195"/>
      <c r="PCH7" s="195"/>
      <c r="PCI7" s="195"/>
      <c r="PCJ7" s="195"/>
      <c r="PCK7" s="195"/>
      <c r="PCL7" s="195"/>
      <c r="PCM7" s="195"/>
      <c r="PCN7" s="195"/>
      <c r="PCO7" s="195"/>
      <c r="PCP7" s="195"/>
      <c r="PCQ7" s="195"/>
      <c r="PCR7" s="195"/>
      <c r="PCS7" s="195"/>
      <c r="PCT7" s="195"/>
      <c r="PCU7" s="195"/>
      <c r="PCV7" s="195"/>
      <c r="PCW7" s="195"/>
      <c r="PCX7" s="195"/>
      <c r="PCY7" s="195"/>
      <c r="PCZ7" s="195"/>
      <c r="PDA7" s="195"/>
      <c r="PDB7" s="195"/>
      <c r="PDC7" s="195"/>
      <c r="PDD7" s="195"/>
      <c r="PDE7" s="195"/>
      <c r="PDF7" s="195"/>
      <c r="PDG7" s="195"/>
      <c r="PDH7" s="195"/>
      <c r="PDI7" s="195"/>
      <c r="PDJ7" s="195"/>
      <c r="PDK7" s="195"/>
      <c r="PDL7" s="195"/>
      <c r="PDM7" s="195"/>
      <c r="PDN7" s="195"/>
      <c r="PDO7" s="195"/>
      <c r="PDP7" s="195"/>
      <c r="PDQ7" s="195"/>
      <c r="PDR7" s="195"/>
      <c r="PDS7" s="195"/>
      <c r="PDT7" s="195"/>
      <c r="PDU7" s="195"/>
      <c r="PDV7" s="195"/>
      <c r="PDW7" s="195"/>
      <c r="PDX7" s="195"/>
      <c r="PDY7" s="195"/>
      <c r="PDZ7" s="195"/>
      <c r="PEA7" s="195"/>
      <c r="PEB7" s="195"/>
      <c r="PEC7" s="195"/>
      <c r="PED7" s="195"/>
      <c r="PEE7" s="195"/>
      <c r="PEF7" s="195"/>
      <c r="PEG7" s="195"/>
      <c r="PEH7" s="195"/>
      <c r="PEI7" s="195"/>
      <c r="PEJ7" s="195"/>
      <c r="PEK7" s="195"/>
      <c r="PEL7" s="195"/>
      <c r="PEM7" s="195"/>
      <c r="PEN7" s="195"/>
      <c r="PEO7" s="195"/>
      <c r="PEP7" s="195"/>
      <c r="PEQ7" s="195"/>
      <c r="PER7" s="195"/>
      <c r="PES7" s="195"/>
      <c r="PET7" s="195"/>
      <c r="PEU7" s="195"/>
      <c r="PEV7" s="195"/>
      <c r="PEW7" s="195"/>
      <c r="PEX7" s="195"/>
      <c r="PEY7" s="195"/>
      <c r="PEZ7" s="195"/>
      <c r="PFA7" s="195"/>
      <c r="PFB7" s="195"/>
      <c r="PFC7" s="195"/>
      <c r="PFD7" s="195"/>
      <c r="PFE7" s="195"/>
      <c r="PFF7" s="195"/>
      <c r="PFG7" s="195"/>
      <c r="PFH7" s="195"/>
      <c r="PFI7" s="195"/>
      <c r="PFJ7" s="195"/>
      <c r="PFK7" s="195"/>
      <c r="PFL7" s="195"/>
      <c r="PFM7" s="195"/>
      <c r="PFN7" s="195"/>
      <c r="PFO7" s="195"/>
      <c r="PFP7" s="195"/>
      <c r="PFQ7" s="195"/>
      <c r="PFR7" s="195"/>
      <c r="PFS7" s="195"/>
      <c r="PFT7" s="195"/>
      <c r="PFU7" s="195"/>
      <c r="PFV7" s="195"/>
      <c r="PFW7" s="195"/>
      <c r="PFX7" s="195"/>
      <c r="PFY7" s="195"/>
      <c r="PFZ7" s="195"/>
      <c r="PGA7" s="195"/>
      <c r="PGB7" s="195"/>
      <c r="PGC7" s="195"/>
      <c r="PGD7" s="195"/>
      <c r="PGE7" s="195"/>
      <c r="PGF7" s="195"/>
      <c r="PGG7" s="195"/>
      <c r="PGH7" s="195"/>
      <c r="PGI7" s="195"/>
      <c r="PGJ7" s="195"/>
      <c r="PGK7" s="195"/>
      <c r="PGL7" s="195"/>
      <c r="PGM7" s="195"/>
      <c r="PGN7" s="195"/>
      <c r="PGO7" s="195"/>
      <c r="PGP7" s="195"/>
      <c r="PGQ7" s="195"/>
      <c r="PGR7" s="195"/>
      <c r="PGS7" s="195"/>
      <c r="PGT7" s="195"/>
      <c r="PGU7" s="195"/>
      <c r="PGV7" s="195"/>
      <c r="PGW7" s="195"/>
      <c r="PGX7" s="195"/>
      <c r="PGY7" s="195"/>
      <c r="PGZ7" s="195"/>
      <c r="PHA7" s="195"/>
      <c r="PHB7" s="195"/>
      <c r="PHC7" s="195"/>
      <c r="PHD7" s="195"/>
      <c r="PHE7" s="195"/>
      <c r="PHF7" s="195"/>
      <c r="PHG7" s="195"/>
      <c r="PHH7" s="195"/>
      <c r="PHI7" s="195"/>
      <c r="PHJ7" s="195"/>
      <c r="PHK7" s="195"/>
      <c r="PHL7" s="195"/>
      <c r="PHM7" s="195"/>
      <c r="PHN7" s="195"/>
      <c r="PHO7" s="195"/>
      <c r="PHP7" s="195"/>
      <c r="PHQ7" s="195"/>
      <c r="PHR7" s="195"/>
      <c r="PHS7" s="195"/>
      <c r="PHT7" s="195"/>
      <c r="PHU7" s="195"/>
      <c r="PHV7" s="195"/>
      <c r="PHW7" s="195"/>
      <c r="PHX7" s="195"/>
      <c r="PHY7" s="195"/>
      <c r="PHZ7" s="195"/>
      <c r="PIA7" s="195"/>
      <c r="PIB7" s="195"/>
      <c r="PIC7" s="195"/>
      <c r="PID7" s="195"/>
      <c r="PIE7" s="195"/>
      <c r="PIF7" s="195"/>
      <c r="PIG7" s="195"/>
      <c r="PIH7" s="195"/>
      <c r="PII7" s="195"/>
      <c r="PIJ7" s="195"/>
      <c r="PIK7" s="195"/>
      <c r="PIL7" s="195"/>
      <c r="PIM7" s="195"/>
      <c r="PIN7" s="195"/>
      <c r="PIO7" s="195"/>
      <c r="PIP7" s="195"/>
      <c r="PIQ7" s="195"/>
      <c r="PIR7" s="195"/>
      <c r="PIS7" s="195"/>
      <c r="PIT7" s="195"/>
      <c r="PIU7" s="195"/>
      <c r="PIV7" s="195"/>
      <c r="PIW7" s="195"/>
      <c r="PIX7" s="195"/>
      <c r="PIY7" s="195"/>
      <c r="PIZ7" s="195"/>
      <c r="PJA7" s="195"/>
      <c r="PJB7" s="195"/>
      <c r="PJC7" s="195"/>
      <c r="PJD7" s="195"/>
      <c r="PJE7" s="195"/>
      <c r="PJF7" s="195"/>
      <c r="PJG7" s="195"/>
      <c r="PJH7" s="195"/>
      <c r="PJI7" s="195"/>
      <c r="PJJ7" s="195"/>
      <c r="PJK7" s="195"/>
      <c r="PJL7" s="195"/>
      <c r="PJM7" s="195"/>
      <c r="PJN7" s="195"/>
      <c r="PJO7" s="195"/>
      <c r="PJP7" s="195"/>
      <c r="PJQ7" s="195"/>
      <c r="PJR7" s="195"/>
      <c r="PJS7" s="195"/>
      <c r="PJT7" s="195"/>
      <c r="PJU7" s="195"/>
      <c r="PJV7" s="195"/>
      <c r="PJW7" s="195"/>
      <c r="PJX7" s="195"/>
      <c r="PJY7" s="195"/>
      <c r="PJZ7" s="195"/>
      <c r="PKA7" s="195"/>
      <c r="PKB7" s="195"/>
      <c r="PKC7" s="195"/>
      <c r="PKD7" s="195"/>
      <c r="PKE7" s="195"/>
      <c r="PKF7" s="195"/>
      <c r="PKG7" s="195"/>
      <c r="PKH7" s="195"/>
      <c r="PKI7" s="195"/>
      <c r="PKJ7" s="195"/>
      <c r="PKK7" s="195"/>
      <c r="PKL7" s="195"/>
      <c r="PKM7" s="195"/>
      <c r="PKN7" s="195"/>
      <c r="PKO7" s="195"/>
      <c r="PKP7" s="195"/>
      <c r="PKQ7" s="195"/>
      <c r="PKR7" s="195"/>
      <c r="PKS7" s="195"/>
      <c r="PKT7" s="195"/>
      <c r="PKU7" s="195"/>
      <c r="PKV7" s="195"/>
      <c r="PKW7" s="195"/>
      <c r="PKX7" s="195"/>
      <c r="PKY7" s="195"/>
      <c r="PKZ7" s="195"/>
      <c r="PLA7" s="195"/>
      <c r="PLB7" s="195"/>
      <c r="PLC7" s="195"/>
      <c r="PLD7" s="195"/>
      <c r="PLE7" s="195"/>
      <c r="PLF7" s="195"/>
      <c r="PLG7" s="195"/>
      <c r="PLH7" s="195"/>
      <c r="PLI7" s="195"/>
      <c r="PLJ7" s="195"/>
      <c r="PLK7" s="195"/>
      <c r="PLL7" s="195"/>
      <c r="PLM7" s="195"/>
      <c r="PLN7" s="195"/>
      <c r="PLO7" s="195"/>
      <c r="PLP7" s="195"/>
      <c r="PLQ7" s="195"/>
      <c r="PLR7" s="195"/>
      <c r="PLS7" s="195"/>
      <c r="PLT7" s="195"/>
      <c r="PLU7" s="195"/>
      <c r="PLV7" s="195"/>
      <c r="PLW7" s="195"/>
      <c r="PLX7" s="195"/>
      <c r="PLY7" s="195"/>
      <c r="PLZ7" s="195"/>
      <c r="PMA7" s="195"/>
      <c r="PMB7" s="195"/>
      <c r="PMC7" s="195"/>
      <c r="PMD7" s="195"/>
      <c r="PME7" s="195"/>
      <c r="PMF7" s="195"/>
      <c r="PMG7" s="195"/>
      <c r="PMH7" s="195"/>
      <c r="PMI7" s="195"/>
      <c r="PMJ7" s="195"/>
      <c r="PMK7" s="195"/>
      <c r="PML7" s="195"/>
      <c r="PMM7" s="195"/>
      <c r="PMN7" s="195"/>
      <c r="PMO7" s="195"/>
      <c r="PMP7" s="195"/>
      <c r="PMQ7" s="195"/>
      <c r="PMR7" s="195"/>
      <c r="PMS7" s="195"/>
      <c r="PMT7" s="195"/>
      <c r="PMU7" s="195"/>
      <c r="PMV7" s="195"/>
      <c r="PMW7" s="195"/>
      <c r="PMX7" s="195"/>
      <c r="PMY7" s="195"/>
      <c r="PMZ7" s="195"/>
      <c r="PNA7" s="195"/>
      <c r="PNB7" s="195"/>
      <c r="PNC7" s="195"/>
      <c r="PND7" s="195"/>
      <c r="PNE7" s="195"/>
      <c r="PNF7" s="195"/>
      <c r="PNG7" s="195"/>
      <c r="PNH7" s="195"/>
      <c r="PNI7" s="195"/>
      <c r="PNJ7" s="195"/>
      <c r="PNK7" s="195"/>
      <c r="PNL7" s="195"/>
      <c r="PNM7" s="195"/>
      <c r="PNN7" s="195"/>
      <c r="PNO7" s="195"/>
      <c r="PNP7" s="195"/>
      <c r="PNQ7" s="195"/>
      <c r="PNR7" s="195"/>
      <c r="PNS7" s="195"/>
      <c r="PNT7" s="195"/>
      <c r="PNU7" s="195"/>
      <c r="PNV7" s="195"/>
      <c r="PNW7" s="195"/>
      <c r="PNX7" s="195"/>
      <c r="PNY7" s="195"/>
      <c r="PNZ7" s="195"/>
      <c r="POA7" s="195"/>
      <c r="POB7" s="195"/>
      <c r="POC7" s="195"/>
      <c r="POD7" s="195"/>
      <c r="POE7" s="195"/>
      <c r="POF7" s="195"/>
      <c r="POG7" s="195"/>
      <c r="POH7" s="195"/>
      <c r="POI7" s="195"/>
      <c r="POJ7" s="195"/>
      <c r="POK7" s="195"/>
      <c r="POL7" s="195"/>
      <c r="POM7" s="195"/>
      <c r="PON7" s="195"/>
      <c r="POO7" s="195"/>
      <c r="POP7" s="195"/>
      <c r="POQ7" s="195"/>
      <c r="POR7" s="195"/>
      <c r="POS7" s="195"/>
      <c r="POT7" s="195"/>
      <c r="POU7" s="195"/>
      <c r="POV7" s="195"/>
      <c r="POW7" s="195"/>
      <c r="POX7" s="195"/>
      <c r="POY7" s="195"/>
      <c r="POZ7" s="195"/>
      <c r="PPA7" s="195"/>
      <c r="PPB7" s="195"/>
      <c r="PPC7" s="195"/>
      <c r="PPD7" s="195"/>
      <c r="PPE7" s="195"/>
      <c r="PPF7" s="195"/>
      <c r="PPG7" s="195"/>
      <c r="PPH7" s="195"/>
      <c r="PPI7" s="195"/>
      <c r="PPJ7" s="195"/>
      <c r="PPK7" s="195"/>
      <c r="PPL7" s="195"/>
      <c r="PPM7" s="195"/>
      <c r="PPN7" s="195"/>
      <c r="PPO7" s="195"/>
      <c r="PPP7" s="195"/>
      <c r="PPQ7" s="195"/>
      <c r="PPR7" s="195"/>
      <c r="PPS7" s="195"/>
      <c r="PPT7" s="195"/>
      <c r="PPU7" s="195"/>
      <c r="PPV7" s="195"/>
      <c r="PPW7" s="195"/>
      <c r="PPX7" s="195"/>
      <c r="PPY7" s="195"/>
      <c r="PPZ7" s="195"/>
      <c r="PQA7" s="195"/>
      <c r="PQB7" s="195"/>
      <c r="PQC7" s="195"/>
      <c r="PQD7" s="195"/>
      <c r="PQE7" s="195"/>
      <c r="PQF7" s="195"/>
      <c r="PQG7" s="195"/>
      <c r="PQH7" s="195"/>
      <c r="PQI7" s="195"/>
      <c r="PQJ7" s="195"/>
      <c r="PQK7" s="195"/>
      <c r="PQL7" s="195"/>
      <c r="PQM7" s="195"/>
      <c r="PQN7" s="195"/>
      <c r="PQO7" s="195"/>
      <c r="PQP7" s="195"/>
      <c r="PQQ7" s="195"/>
      <c r="PQR7" s="195"/>
      <c r="PQS7" s="195"/>
      <c r="PQT7" s="195"/>
      <c r="PQU7" s="195"/>
      <c r="PQV7" s="195"/>
      <c r="PQW7" s="195"/>
      <c r="PQX7" s="195"/>
      <c r="PQY7" s="195"/>
      <c r="PQZ7" s="195"/>
      <c r="PRA7" s="195"/>
      <c r="PRB7" s="195"/>
      <c r="PRC7" s="195"/>
      <c r="PRD7" s="195"/>
      <c r="PRE7" s="195"/>
      <c r="PRF7" s="195"/>
      <c r="PRG7" s="195"/>
      <c r="PRH7" s="195"/>
      <c r="PRI7" s="195"/>
      <c r="PRJ7" s="195"/>
      <c r="PRK7" s="195"/>
      <c r="PRL7" s="195"/>
      <c r="PRM7" s="195"/>
      <c r="PRN7" s="195"/>
      <c r="PRO7" s="195"/>
      <c r="PRP7" s="195"/>
      <c r="PRQ7" s="195"/>
      <c r="PRR7" s="195"/>
      <c r="PRS7" s="195"/>
      <c r="PRT7" s="195"/>
      <c r="PRU7" s="195"/>
      <c r="PRV7" s="195"/>
      <c r="PRW7" s="195"/>
      <c r="PRX7" s="195"/>
      <c r="PRY7" s="195"/>
      <c r="PRZ7" s="195"/>
      <c r="PSA7" s="195"/>
      <c r="PSB7" s="195"/>
      <c r="PSC7" s="195"/>
      <c r="PSD7" s="195"/>
      <c r="PSE7" s="195"/>
      <c r="PSF7" s="195"/>
      <c r="PSG7" s="195"/>
      <c r="PSH7" s="195"/>
      <c r="PSI7" s="195"/>
      <c r="PSJ7" s="195"/>
      <c r="PSK7" s="195"/>
      <c r="PSL7" s="195"/>
      <c r="PSM7" s="195"/>
      <c r="PSN7" s="195"/>
      <c r="PSO7" s="195"/>
      <c r="PSP7" s="195"/>
      <c r="PSQ7" s="195"/>
      <c r="PSR7" s="195"/>
      <c r="PSS7" s="195"/>
      <c r="PST7" s="195"/>
      <c r="PSU7" s="195"/>
      <c r="PSV7" s="195"/>
      <c r="PSW7" s="195"/>
      <c r="PSX7" s="195"/>
      <c r="PSY7" s="195"/>
      <c r="PSZ7" s="195"/>
      <c r="PTA7" s="195"/>
      <c r="PTB7" s="195"/>
      <c r="PTC7" s="195"/>
      <c r="PTD7" s="195"/>
      <c r="PTE7" s="195"/>
      <c r="PTF7" s="195"/>
      <c r="PTG7" s="195"/>
      <c r="PTH7" s="195"/>
      <c r="PTI7" s="195"/>
      <c r="PTJ7" s="195"/>
      <c r="PTK7" s="195"/>
      <c r="PTL7" s="195"/>
      <c r="PTM7" s="195"/>
      <c r="PTN7" s="195"/>
      <c r="PTO7" s="195"/>
      <c r="PTP7" s="195"/>
      <c r="PTQ7" s="195"/>
      <c r="PTR7" s="195"/>
      <c r="PTS7" s="195"/>
      <c r="PTT7" s="195"/>
      <c r="PTU7" s="195"/>
      <c r="PTV7" s="195"/>
      <c r="PTW7" s="195"/>
      <c r="PTX7" s="195"/>
      <c r="PTY7" s="195"/>
      <c r="PTZ7" s="195"/>
      <c r="PUA7" s="195"/>
      <c r="PUB7" s="195"/>
      <c r="PUC7" s="195"/>
      <c r="PUD7" s="195"/>
      <c r="PUE7" s="195"/>
      <c r="PUF7" s="195"/>
      <c r="PUG7" s="195"/>
      <c r="PUH7" s="195"/>
      <c r="PUI7" s="195"/>
      <c r="PUJ7" s="195"/>
      <c r="PUK7" s="195"/>
      <c r="PUL7" s="195"/>
      <c r="PUM7" s="195"/>
      <c r="PUN7" s="195"/>
      <c r="PUO7" s="195"/>
      <c r="PUP7" s="195"/>
      <c r="PUQ7" s="195"/>
      <c r="PUR7" s="195"/>
      <c r="PUS7" s="195"/>
      <c r="PUT7" s="195"/>
      <c r="PUU7" s="195"/>
      <c r="PUV7" s="195"/>
      <c r="PUW7" s="195"/>
      <c r="PUX7" s="195"/>
      <c r="PUY7" s="195"/>
      <c r="PUZ7" s="195"/>
      <c r="PVA7" s="195"/>
      <c r="PVB7" s="195"/>
      <c r="PVC7" s="195"/>
      <c r="PVD7" s="195"/>
      <c r="PVE7" s="195"/>
      <c r="PVF7" s="195"/>
      <c r="PVG7" s="195"/>
      <c r="PVH7" s="195"/>
      <c r="PVI7" s="195"/>
      <c r="PVJ7" s="195"/>
      <c r="PVK7" s="195"/>
      <c r="PVL7" s="195"/>
      <c r="PVM7" s="195"/>
      <c r="PVN7" s="195"/>
      <c r="PVO7" s="195"/>
      <c r="PVP7" s="195"/>
      <c r="PVQ7" s="195"/>
      <c r="PVR7" s="195"/>
      <c r="PVS7" s="195"/>
      <c r="PVT7" s="195"/>
      <c r="PVU7" s="195"/>
      <c r="PVV7" s="195"/>
      <c r="PVW7" s="195"/>
      <c r="PVX7" s="195"/>
      <c r="PVY7" s="195"/>
      <c r="PVZ7" s="195"/>
      <c r="PWA7" s="195"/>
      <c r="PWB7" s="195"/>
      <c r="PWC7" s="195"/>
      <c r="PWD7" s="195"/>
      <c r="PWE7" s="195"/>
      <c r="PWF7" s="195"/>
      <c r="PWG7" s="195"/>
      <c r="PWH7" s="195"/>
      <c r="PWI7" s="195"/>
      <c r="PWJ7" s="195"/>
      <c r="PWK7" s="195"/>
      <c r="PWL7" s="195"/>
      <c r="PWM7" s="195"/>
      <c r="PWN7" s="195"/>
      <c r="PWO7" s="195"/>
      <c r="PWP7" s="195"/>
      <c r="PWQ7" s="195"/>
      <c r="PWR7" s="195"/>
      <c r="PWS7" s="195"/>
      <c r="PWT7" s="195"/>
      <c r="PWU7" s="195"/>
      <c r="PWV7" s="195"/>
      <c r="PWW7" s="195"/>
      <c r="PWX7" s="195"/>
      <c r="PWY7" s="195"/>
      <c r="PWZ7" s="195"/>
      <c r="PXA7" s="195"/>
      <c r="PXB7" s="195"/>
      <c r="PXC7" s="195"/>
      <c r="PXD7" s="195"/>
      <c r="PXE7" s="195"/>
      <c r="PXF7" s="195"/>
      <c r="PXG7" s="195"/>
      <c r="PXH7" s="195"/>
      <c r="PXI7" s="195"/>
      <c r="PXJ7" s="195"/>
      <c r="PXK7" s="195"/>
      <c r="PXL7" s="195"/>
      <c r="PXM7" s="195"/>
      <c r="PXN7" s="195"/>
      <c r="PXO7" s="195"/>
      <c r="PXP7" s="195"/>
      <c r="PXQ7" s="195"/>
      <c r="PXR7" s="195"/>
      <c r="PXS7" s="195"/>
      <c r="PXT7" s="195"/>
      <c r="PXU7" s="195"/>
      <c r="PXV7" s="195"/>
      <c r="PXW7" s="195"/>
      <c r="PXX7" s="195"/>
      <c r="PXY7" s="195"/>
      <c r="PXZ7" s="195"/>
      <c r="PYA7" s="195"/>
      <c r="PYB7" s="195"/>
      <c r="PYC7" s="195"/>
      <c r="PYD7" s="195"/>
      <c r="PYE7" s="195"/>
      <c r="PYF7" s="195"/>
      <c r="PYG7" s="195"/>
      <c r="PYH7" s="195"/>
      <c r="PYI7" s="195"/>
      <c r="PYJ7" s="195"/>
      <c r="PYK7" s="195"/>
      <c r="PYL7" s="195"/>
      <c r="PYM7" s="195"/>
      <c r="PYN7" s="195"/>
      <c r="PYO7" s="195"/>
      <c r="PYP7" s="195"/>
      <c r="PYQ7" s="195"/>
      <c r="PYR7" s="195"/>
      <c r="PYS7" s="195"/>
      <c r="PYT7" s="195"/>
      <c r="PYU7" s="195"/>
      <c r="PYV7" s="195"/>
      <c r="PYW7" s="195"/>
      <c r="PYX7" s="195"/>
      <c r="PYY7" s="195"/>
      <c r="PYZ7" s="195"/>
      <c r="PZA7" s="195"/>
      <c r="PZB7" s="195"/>
      <c r="PZC7" s="195"/>
      <c r="PZD7" s="195"/>
      <c r="PZE7" s="195"/>
      <c r="PZF7" s="195"/>
      <c r="PZG7" s="195"/>
      <c r="PZH7" s="195"/>
      <c r="PZI7" s="195"/>
      <c r="PZJ7" s="195"/>
      <c r="PZK7" s="195"/>
      <c r="PZL7" s="195"/>
      <c r="PZM7" s="195"/>
      <c r="PZN7" s="195"/>
      <c r="PZO7" s="195"/>
      <c r="PZP7" s="195"/>
      <c r="PZQ7" s="195"/>
      <c r="PZR7" s="195"/>
      <c r="PZS7" s="195"/>
      <c r="PZT7" s="195"/>
      <c r="PZU7" s="195"/>
      <c r="PZV7" s="195"/>
      <c r="PZW7" s="195"/>
      <c r="PZX7" s="195"/>
      <c r="PZY7" s="195"/>
      <c r="PZZ7" s="195"/>
      <c r="QAA7" s="195"/>
      <c r="QAB7" s="195"/>
      <c r="QAC7" s="195"/>
      <c r="QAD7" s="195"/>
      <c r="QAE7" s="195"/>
      <c r="QAF7" s="195"/>
      <c r="QAG7" s="195"/>
      <c r="QAH7" s="195"/>
      <c r="QAI7" s="195"/>
      <c r="QAJ7" s="195"/>
      <c r="QAK7" s="195"/>
      <c r="QAL7" s="195"/>
      <c r="QAM7" s="195"/>
      <c r="QAN7" s="195"/>
      <c r="QAO7" s="195"/>
      <c r="QAP7" s="195"/>
      <c r="QAQ7" s="195"/>
      <c r="QAR7" s="195"/>
      <c r="QAS7" s="195"/>
      <c r="QAT7" s="195"/>
      <c r="QAU7" s="195"/>
      <c r="QAV7" s="195"/>
      <c r="QAW7" s="195"/>
      <c r="QAX7" s="195"/>
      <c r="QAY7" s="195"/>
      <c r="QAZ7" s="195"/>
      <c r="QBA7" s="195"/>
      <c r="QBB7" s="195"/>
      <c r="QBC7" s="195"/>
      <c r="QBD7" s="195"/>
      <c r="QBE7" s="195"/>
      <c r="QBF7" s="195"/>
      <c r="QBG7" s="195"/>
      <c r="QBH7" s="195"/>
      <c r="QBI7" s="195"/>
      <c r="QBJ7" s="195"/>
      <c r="QBK7" s="195"/>
      <c r="QBL7" s="195"/>
      <c r="QBM7" s="195"/>
      <c r="QBN7" s="195"/>
      <c r="QBO7" s="195"/>
      <c r="QBP7" s="195"/>
      <c r="QBQ7" s="195"/>
      <c r="QBR7" s="195"/>
      <c r="QBS7" s="195"/>
      <c r="QBT7" s="195"/>
      <c r="QBU7" s="195"/>
      <c r="QBV7" s="195"/>
      <c r="QBW7" s="195"/>
      <c r="QBX7" s="195"/>
      <c r="QBY7" s="195"/>
      <c r="QBZ7" s="195"/>
      <c r="QCA7" s="195"/>
      <c r="QCB7" s="195"/>
      <c r="QCC7" s="195"/>
      <c r="QCD7" s="195"/>
      <c r="QCE7" s="195"/>
      <c r="QCF7" s="195"/>
      <c r="QCG7" s="195"/>
      <c r="QCH7" s="195"/>
      <c r="QCI7" s="195"/>
      <c r="QCJ7" s="195"/>
      <c r="QCK7" s="195"/>
      <c r="QCL7" s="195"/>
      <c r="QCM7" s="195"/>
      <c r="QCN7" s="195"/>
      <c r="QCO7" s="195"/>
      <c r="QCP7" s="195"/>
      <c r="QCQ7" s="195"/>
      <c r="QCR7" s="195"/>
      <c r="QCS7" s="195"/>
      <c r="QCT7" s="195"/>
      <c r="QCU7" s="195"/>
      <c r="QCV7" s="195"/>
      <c r="QCW7" s="195"/>
      <c r="QCX7" s="195"/>
      <c r="QCY7" s="195"/>
      <c r="QCZ7" s="195"/>
      <c r="QDA7" s="195"/>
      <c r="QDB7" s="195"/>
      <c r="QDC7" s="195"/>
      <c r="QDD7" s="195"/>
      <c r="QDE7" s="195"/>
      <c r="QDF7" s="195"/>
      <c r="QDG7" s="195"/>
      <c r="QDH7" s="195"/>
      <c r="QDI7" s="195"/>
      <c r="QDJ7" s="195"/>
      <c r="QDK7" s="195"/>
      <c r="QDL7" s="195"/>
      <c r="QDM7" s="195"/>
      <c r="QDN7" s="195"/>
      <c r="QDO7" s="195"/>
      <c r="QDP7" s="195"/>
      <c r="QDQ7" s="195"/>
      <c r="QDR7" s="195"/>
      <c r="QDS7" s="195"/>
      <c r="QDT7" s="195"/>
      <c r="QDU7" s="195"/>
      <c r="QDV7" s="195"/>
      <c r="QDW7" s="195"/>
      <c r="QDX7" s="195"/>
      <c r="QDY7" s="195"/>
      <c r="QDZ7" s="195"/>
      <c r="QEA7" s="195"/>
      <c r="QEB7" s="195"/>
      <c r="QEC7" s="195"/>
      <c r="QED7" s="195"/>
      <c r="QEE7" s="195"/>
      <c r="QEF7" s="195"/>
      <c r="QEG7" s="195"/>
      <c r="QEH7" s="195"/>
      <c r="QEI7" s="195"/>
      <c r="QEJ7" s="195"/>
      <c r="QEK7" s="195"/>
      <c r="QEL7" s="195"/>
      <c r="QEM7" s="195"/>
      <c r="QEN7" s="195"/>
      <c r="QEO7" s="195"/>
      <c r="QEP7" s="195"/>
      <c r="QEQ7" s="195"/>
      <c r="QER7" s="195"/>
      <c r="QES7" s="195"/>
      <c r="QET7" s="195"/>
      <c r="QEU7" s="195"/>
      <c r="QEV7" s="195"/>
      <c r="QEW7" s="195"/>
      <c r="QEX7" s="195"/>
      <c r="QEY7" s="195"/>
      <c r="QEZ7" s="195"/>
      <c r="QFA7" s="195"/>
      <c r="QFB7" s="195"/>
      <c r="QFC7" s="195"/>
      <c r="QFD7" s="195"/>
      <c r="QFE7" s="195"/>
      <c r="QFF7" s="195"/>
      <c r="QFG7" s="195"/>
      <c r="QFH7" s="195"/>
      <c r="QFI7" s="195"/>
      <c r="QFJ7" s="195"/>
      <c r="QFK7" s="195"/>
      <c r="QFL7" s="195"/>
      <c r="QFM7" s="195"/>
      <c r="QFN7" s="195"/>
      <c r="QFO7" s="195"/>
      <c r="QFP7" s="195"/>
      <c r="QFQ7" s="195"/>
      <c r="QFR7" s="195"/>
      <c r="QFS7" s="195"/>
      <c r="QFT7" s="195"/>
      <c r="QFU7" s="195"/>
      <c r="QFV7" s="195"/>
      <c r="QFW7" s="195"/>
      <c r="QFX7" s="195"/>
      <c r="QFY7" s="195"/>
      <c r="QFZ7" s="195"/>
      <c r="QGA7" s="195"/>
      <c r="QGB7" s="195"/>
      <c r="QGC7" s="195"/>
      <c r="QGD7" s="195"/>
      <c r="QGE7" s="195"/>
      <c r="QGF7" s="195"/>
      <c r="QGG7" s="195"/>
      <c r="QGH7" s="195"/>
      <c r="QGI7" s="195"/>
      <c r="QGJ7" s="195"/>
      <c r="QGK7" s="195"/>
      <c r="QGL7" s="195"/>
      <c r="QGM7" s="195"/>
      <c r="QGN7" s="195"/>
      <c r="QGO7" s="195"/>
      <c r="QGP7" s="195"/>
      <c r="QGQ7" s="195"/>
      <c r="QGR7" s="195"/>
      <c r="QGS7" s="195"/>
      <c r="QGT7" s="195"/>
      <c r="QGU7" s="195"/>
      <c r="QGV7" s="195"/>
      <c r="QGW7" s="195"/>
      <c r="QGX7" s="195"/>
      <c r="QGY7" s="195"/>
      <c r="QGZ7" s="195"/>
      <c r="QHA7" s="195"/>
      <c r="QHB7" s="195"/>
      <c r="QHC7" s="195"/>
      <c r="QHD7" s="195"/>
      <c r="QHE7" s="195"/>
      <c r="QHF7" s="195"/>
      <c r="QHG7" s="195"/>
      <c r="QHH7" s="195"/>
      <c r="QHI7" s="195"/>
      <c r="QHJ7" s="195"/>
      <c r="QHK7" s="195"/>
      <c r="QHL7" s="195"/>
      <c r="QHM7" s="195"/>
      <c r="QHN7" s="195"/>
      <c r="QHO7" s="195"/>
      <c r="QHP7" s="195"/>
      <c r="QHQ7" s="195"/>
      <c r="QHR7" s="195"/>
      <c r="QHS7" s="195"/>
      <c r="QHT7" s="195"/>
      <c r="QHU7" s="195"/>
      <c r="QHV7" s="195"/>
      <c r="QHW7" s="195"/>
      <c r="QHX7" s="195"/>
      <c r="QHY7" s="195"/>
      <c r="QHZ7" s="195"/>
      <c r="QIA7" s="195"/>
      <c r="QIB7" s="195"/>
      <c r="QIC7" s="195"/>
      <c r="QID7" s="195"/>
      <c r="QIE7" s="195"/>
      <c r="QIF7" s="195"/>
      <c r="QIG7" s="195"/>
      <c r="QIH7" s="195"/>
      <c r="QII7" s="195"/>
      <c r="QIJ7" s="195"/>
      <c r="QIK7" s="195"/>
      <c r="QIL7" s="195"/>
      <c r="QIM7" s="195"/>
      <c r="QIN7" s="195"/>
      <c r="QIO7" s="195"/>
      <c r="QIP7" s="195"/>
      <c r="QIQ7" s="195"/>
      <c r="QIR7" s="195"/>
      <c r="QIS7" s="195"/>
      <c r="QIT7" s="195"/>
      <c r="QIU7" s="195"/>
      <c r="QIV7" s="195"/>
      <c r="QIW7" s="195"/>
      <c r="QIX7" s="195"/>
      <c r="QIY7" s="195"/>
      <c r="QIZ7" s="195"/>
      <c r="QJA7" s="195"/>
      <c r="QJB7" s="195"/>
      <c r="QJC7" s="195"/>
      <c r="QJD7" s="195"/>
      <c r="QJE7" s="195"/>
      <c r="QJF7" s="195"/>
      <c r="QJG7" s="195"/>
      <c r="QJH7" s="195"/>
      <c r="QJI7" s="195"/>
      <c r="QJJ7" s="195"/>
      <c r="QJK7" s="195"/>
      <c r="QJL7" s="195"/>
      <c r="QJM7" s="195"/>
      <c r="QJN7" s="195"/>
      <c r="QJO7" s="195"/>
      <c r="QJP7" s="195"/>
      <c r="QJQ7" s="195"/>
      <c r="QJR7" s="195"/>
      <c r="QJS7" s="195"/>
      <c r="QJT7" s="195"/>
      <c r="QJU7" s="195"/>
      <c r="QJV7" s="195"/>
      <c r="QJW7" s="195"/>
      <c r="QJX7" s="195"/>
      <c r="QJY7" s="195"/>
      <c r="QJZ7" s="195"/>
      <c r="QKA7" s="195"/>
      <c r="QKB7" s="195"/>
      <c r="QKC7" s="195"/>
      <c r="QKD7" s="195"/>
      <c r="QKE7" s="195"/>
      <c r="QKF7" s="195"/>
      <c r="QKG7" s="195"/>
      <c r="QKH7" s="195"/>
      <c r="QKI7" s="195"/>
      <c r="QKJ7" s="195"/>
      <c r="QKK7" s="195"/>
      <c r="QKL7" s="195"/>
      <c r="QKM7" s="195"/>
      <c r="QKN7" s="195"/>
      <c r="QKO7" s="195"/>
      <c r="QKP7" s="195"/>
      <c r="QKQ7" s="195"/>
      <c r="QKR7" s="195"/>
      <c r="QKS7" s="195"/>
      <c r="QKT7" s="195"/>
      <c r="QKU7" s="195"/>
      <c r="QKV7" s="195"/>
      <c r="QKW7" s="195"/>
      <c r="QKX7" s="195"/>
      <c r="QKY7" s="195"/>
      <c r="QKZ7" s="195"/>
      <c r="QLA7" s="195"/>
      <c r="QLB7" s="195"/>
      <c r="QLC7" s="195"/>
      <c r="QLD7" s="195"/>
      <c r="QLE7" s="195"/>
      <c r="QLF7" s="195"/>
      <c r="QLG7" s="195"/>
      <c r="QLH7" s="195"/>
      <c r="QLI7" s="195"/>
      <c r="QLJ7" s="195"/>
      <c r="QLK7" s="195"/>
      <c r="QLL7" s="195"/>
      <c r="QLM7" s="195"/>
      <c r="QLN7" s="195"/>
      <c r="QLO7" s="195"/>
      <c r="QLP7" s="195"/>
      <c r="QLQ7" s="195"/>
      <c r="QLR7" s="195"/>
      <c r="QLS7" s="195"/>
      <c r="QLT7" s="195"/>
      <c r="QLU7" s="195"/>
      <c r="QLV7" s="195"/>
      <c r="QLW7" s="195"/>
      <c r="QLX7" s="195"/>
      <c r="QLY7" s="195"/>
      <c r="QLZ7" s="195"/>
      <c r="QMA7" s="195"/>
      <c r="QMB7" s="195"/>
      <c r="QMC7" s="195"/>
      <c r="QMD7" s="195"/>
      <c r="QME7" s="195"/>
      <c r="QMF7" s="195"/>
      <c r="QMG7" s="195"/>
      <c r="QMH7" s="195"/>
      <c r="QMI7" s="195"/>
      <c r="QMJ7" s="195"/>
      <c r="QMK7" s="195"/>
      <c r="QML7" s="195"/>
      <c r="QMM7" s="195"/>
      <c r="QMN7" s="195"/>
      <c r="QMO7" s="195"/>
      <c r="QMP7" s="195"/>
      <c r="QMQ7" s="195"/>
      <c r="QMR7" s="195"/>
      <c r="QMS7" s="195"/>
      <c r="QMT7" s="195"/>
      <c r="QMU7" s="195"/>
      <c r="QMV7" s="195"/>
      <c r="QMW7" s="195"/>
      <c r="QMX7" s="195"/>
      <c r="QMY7" s="195"/>
      <c r="QMZ7" s="195"/>
      <c r="QNA7" s="195"/>
      <c r="QNB7" s="195"/>
      <c r="QNC7" s="195"/>
      <c r="QND7" s="195"/>
      <c r="QNE7" s="195"/>
      <c r="QNF7" s="195"/>
      <c r="QNG7" s="195"/>
      <c r="QNH7" s="195"/>
      <c r="QNI7" s="195"/>
      <c r="QNJ7" s="195"/>
      <c r="QNK7" s="195"/>
      <c r="QNL7" s="195"/>
      <c r="QNM7" s="195"/>
      <c r="QNN7" s="195"/>
      <c r="QNO7" s="195"/>
      <c r="QNP7" s="195"/>
      <c r="QNQ7" s="195"/>
      <c r="QNR7" s="195"/>
      <c r="QNS7" s="195"/>
      <c r="QNT7" s="195"/>
      <c r="QNU7" s="195"/>
      <c r="QNV7" s="195"/>
      <c r="QNW7" s="195"/>
      <c r="QNX7" s="195"/>
      <c r="QNY7" s="195"/>
      <c r="QNZ7" s="195"/>
      <c r="QOA7" s="195"/>
      <c r="QOB7" s="195"/>
      <c r="QOC7" s="195"/>
      <c r="QOD7" s="195"/>
      <c r="QOE7" s="195"/>
      <c r="QOF7" s="195"/>
      <c r="QOG7" s="195"/>
      <c r="QOH7" s="195"/>
      <c r="QOI7" s="195"/>
      <c r="QOJ7" s="195"/>
      <c r="QOK7" s="195"/>
      <c r="QOL7" s="195"/>
      <c r="QOM7" s="195"/>
      <c r="QON7" s="195"/>
      <c r="QOO7" s="195"/>
      <c r="QOP7" s="195"/>
      <c r="QOQ7" s="195"/>
      <c r="QOR7" s="195"/>
      <c r="QOS7" s="195"/>
      <c r="QOT7" s="195"/>
      <c r="QOU7" s="195"/>
      <c r="QOV7" s="195"/>
      <c r="QOW7" s="195"/>
      <c r="QOX7" s="195"/>
      <c r="QOY7" s="195"/>
      <c r="QOZ7" s="195"/>
      <c r="QPA7" s="195"/>
      <c r="QPB7" s="195"/>
      <c r="QPC7" s="195"/>
      <c r="QPD7" s="195"/>
      <c r="QPE7" s="195"/>
      <c r="QPF7" s="195"/>
      <c r="QPG7" s="195"/>
      <c r="QPH7" s="195"/>
      <c r="QPI7" s="195"/>
      <c r="QPJ7" s="195"/>
      <c r="QPK7" s="195"/>
      <c r="QPL7" s="195"/>
      <c r="QPM7" s="195"/>
      <c r="QPN7" s="195"/>
      <c r="QPO7" s="195"/>
      <c r="QPP7" s="195"/>
      <c r="QPQ7" s="195"/>
      <c r="QPR7" s="195"/>
      <c r="QPS7" s="195"/>
      <c r="QPT7" s="195"/>
      <c r="QPU7" s="195"/>
      <c r="QPV7" s="195"/>
      <c r="QPW7" s="195"/>
      <c r="QPX7" s="195"/>
      <c r="QPY7" s="195"/>
      <c r="QPZ7" s="195"/>
      <c r="QQA7" s="195"/>
      <c r="QQB7" s="195"/>
      <c r="QQC7" s="195"/>
      <c r="QQD7" s="195"/>
      <c r="QQE7" s="195"/>
      <c r="QQF7" s="195"/>
      <c r="QQG7" s="195"/>
      <c r="QQH7" s="195"/>
      <c r="QQI7" s="195"/>
      <c r="QQJ7" s="195"/>
      <c r="QQK7" s="195"/>
      <c r="QQL7" s="195"/>
      <c r="QQM7" s="195"/>
      <c r="QQN7" s="195"/>
      <c r="QQO7" s="195"/>
      <c r="QQP7" s="195"/>
      <c r="QQQ7" s="195"/>
      <c r="QQR7" s="195"/>
      <c r="QQS7" s="195"/>
      <c r="QQT7" s="195"/>
      <c r="QQU7" s="195"/>
      <c r="QQV7" s="195"/>
      <c r="QQW7" s="195"/>
      <c r="QQX7" s="195"/>
      <c r="QQY7" s="195"/>
      <c r="QQZ7" s="195"/>
      <c r="QRA7" s="195"/>
      <c r="QRB7" s="195"/>
      <c r="QRC7" s="195"/>
      <c r="QRD7" s="195"/>
      <c r="QRE7" s="195"/>
      <c r="QRF7" s="195"/>
      <c r="QRG7" s="195"/>
      <c r="QRH7" s="195"/>
      <c r="QRI7" s="195"/>
      <c r="QRJ7" s="195"/>
      <c r="QRK7" s="195"/>
      <c r="QRL7" s="195"/>
      <c r="QRM7" s="195"/>
      <c r="QRN7" s="195"/>
      <c r="QRO7" s="195"/>
      <c r="QRP7" s="195"/>
      <c r="QRQ7" s="195"/>
      <c r="QRR7" s="195"/>
      <c r="QRS7" s="195"/>
      <c r="QRT7" s="195"/>
      <c r="QRU7" s="195"/>
      <c r="QRV7" s="195"/>
      <c r="QRW7" s="195"/>
      <c r="QRX7" s="195"/>
      <c r="QRY7" s="195"/>
      <c r="QRZ7" s="195"/>
      <c r="QSA7" s="195"/>
      <c r="QSB7" s="195"/>
      <c r="QSC7" s="195"/>
      <c r="QSD7" s="195"/>
      <c r="QSE7" s="195"/>
      <c r="QSF7" s="195"/>
      <c r="QSG7" s="195"/>
      <c r="QSH7" s="195"/>
      <c r="QSI7" s="195"/>
      <c r="QSJ7" s="195"/>
      <c r="QSK7" s="195"/>
      <c r="QSL7" s="195"/>
      <c r="QSM7" s="195"/>
      <c r="QSN7" s="195"/>
      <c r="QSO7" s="195"/>
      <c r="QSP7" s="195"/>
      <c r="QSQ7" s="195"/>
      <c r="QSR7" s="195"/>
      <c r="QSS7" s="195"/>
      <c r="QST7" s="195"/>
      <c r="QSU7" s="195"/>
      <c r="QSV7" s="195"/>
      <c r="QSW7" s="195"/>
      <c r="QSX7" s="195"/>
      <c r="QSY7" s="195"/>
      <c r="QSZ7" s="195"/>
      <c r="QTA7" s="195"/>
      <c r="QTB7" s="195"/>
      <c r="QTC7" s="195"/>
      <c r="QTD7" s="195"/>
      <c r="QTE7" s="195"/>
      <c r="QTF7" s="195"/>
      <c r="QTG7" s="195"/>
      <c r="QTH7" s="195"/>
      <c r="QTI7" s="195"/>
      <c r="QTJ7" s="195"/>
      <c r="QTK7" s="195"/>
      <c r="QTL7" s="195"/>
      <c r="QTM7" s="195"/>
      <c r="QTN7" s="195"/>
      <c r="QTO7" s="195"/>
      <c r="QTP7" s="195"/>
      <c r="QTQ7" s="195"/>
      <c r="QTR7" s="195"/>
      <c r="QTS7" s="195"/>
      <c r="QTT7" s="195"/>
      <c r="QTU7" s="195"/>
      <c r="QTV7" s="195"/>
      <c r="QTW7" s="195"/>
      <c r="QTX7" s="195"/>
      <c r="QTY7" s="195"/>
      <c r="QTZ7" s="195"/>
      <c r="QUA7" s="195"/>
      <c r="QUB7" s="195"/>
      <c r="QUC7" s="195"/>
      <c r="QUD7" s="195"/>
      <c r="QUE7" s="195"/>
      <c r="QUF7" s="195"/>
      <c r="QUG7" s="195"/>
      <c r="QUH7" s="195"/>
      <c r="QUI7" s="195"/>
      <c r="QUJ7" s="195"/>
      <c r="QUK7" s="195"/>
      <c r="QUL7" s="195"/>
      <c r="QUM7" s="195"/>
      <c r="QUN7" s="195"/>
      <c r="QUO7" s="195"/>
      <c r="QUP7" s="195"/>
      <c r="QUQ7" s="195"/>
      <c r="QUR7" s="195"/>
      <c r="QUS7" s="195"/>
      <c r="QUT7" s="195"/>
      <c r="QUU7" s="195"/>
      <c r="QUV7" s="195"/>
      <c r="QUW7" s="195"/>
      <c r="QUX7" s="195"/>
      <c r="QUY7" s="195"/>
      <c r="QUZ7" s="195"/>
      <c r="QVA7" s="195"/>
      <c r="QVB7" s="195"/>
      <c r="QVC7" s="195"/>
      <c r="QVD7" s="195"/>
      <c r="QVE7" s="195"/>
      <c r="QVF7" s="195"/>
      <c r="QVG7" s="195"/>
      <c r="QVH7" s="195"/>
      <c r="QVI7" s="195"/>
      <c r="QVJ7" s="195"/>
      <c r="QVK7" s="195"/>
      <c r="QVL7" s="195"/>
      <c r="QVM7" s="195"/>
      <c r="QVN7" s="195"/>
      <c r="QVO7" s="195"/>
      <c r="QVP7" s="195"/>
      <c r="QVQ7" s="195"/>
      <c r="QVR7" s="195"/>
      <c r="QVS7" s="195"/>
      <c r="QVT7" s="195"/>
      <c r="QVU7" s="195"/>
      <c r="QVV7" s="195"/>
      <c r="QVW7" s="195"/>
      <c r="QVX7" s="195"/>
      <c r="QVY7" s="195"/>
      <c r="QVZ7" s="195"/>
      <c r="QWA7" s="195"/>
      <c r="QWB7" s="195"/>
      <c r="QWC7" s="195"/>
      <c r="QWD7" s="195"/>
      <c r="QWE7" s="195"/>
      <c r="QWF7" s="195"/>
      <c r="QWG7" s="195"/>
      <c r="QWH7" s="195"/>
      <c r="QWI7" s="195"/>
      <c r="QWJ7" s="195"/>
      <c r="QWK7" s="195"/>
      <c r="QWL7" s="195"/>
      <c r="QWM7" s="195"/>
      <c r="QWN7" s="195"/>
      <c r="QWO7" s="195"/>
      <c r="QWP7" s="195"/>
      <c r="QWQ7" s="195"/>
      <c r="QWR7" s="195"/>
      <c r="QWS7" s="195"/>
      <c r="QWT7" s="195"/>
      <c r="QWU7" s="195"/>
      <c r="QWV7" s="195"/>
      <c r="QWW7" s="195"/>
      <c r="QWX7" s="195"/>
      <c r="QWY7" s="195"/>
      <c r="QWZ7" s="195"/>
      <c r="QXA7" s="195"/>
      <c r="QXB7" s="195"/>
      <c r="QXC7" s="195"/>
      <c r="QXD7" s="195"/>
      <c r="QXE7" s="195"/>
      <c r="QXF7" s="195"/>
      <c r="QXG7" s="195"/>
      <c r="QXH7" s="195"/>
      <c r="QXI7" s="195"/>
      <c r="QXJ7" s="195"/>
      <c r="QXK7" s="195"/>
      <c r="QXL7" s="195"/>
      <c r="QXM7" s="195"/>
      <c r="QXN7" s="195"/>
      <c r="QXO7" s="195"/>
      <c r="QXP7" s="195"/>
      <c r="QXQ7" s="195"/>
      <c r="QXR7" s="195"/>
      <c r="QXS7" s="195"/>
      <c r="QXT7" s="195"/>
      <c r="QXU7" s="195"/>
      <c r="QXV7" s="195"/>
      <c r="QXW7" s="195"/>
      <c r="QXX7" s="195"/>
      <c r="QXY7" s="195"/>
      <c r="QXZ7" s="195"/>
      <c r="QYA7" s="195"/>
      <c r="QYB7" s="195"/>
      <c r="QYC7" s="195"/>
      <c r="QYD7" s="195"/>
      <c r="QYE7" s="195"/>
      <c r="QYF7" s="195"/>
      <c r="QYG7" s="195"/>
      <c r="QYH7" s="195"/>
      <c r="QYI7" s="195"/>
      <c r="QYJ7" s="195"/>
      <c r="QYK7" s="195"/>
      <c r="QYL7" s="195"/>
      <c r="QYM7" s="195"/>
      <c r="QYN7" s="195"/>
      <c r="QYO7" s="195"/>
      <c r="QYP7" s="195"/>
      <c r="QYQ7" s="195"/>
      <c r="QYR7" s="195"/>
      <c r="QYS7" s="195"/>
      <c r="QYT7" s="195"/>
      <c r="QYU7" s="195"/>
      <c r="QYV7" s="195"/>
      <c r="QYW7" s="195"/>
      <c r="QYX7" s="195"/>
      <c r="QYY7" s="195"/>
      <c r="QYZ7" s="195"/>
      <c r="QZA7" s="195"/>
      <c r="QZB7" s="195"/>
      <c r="QZC7" s="195"/>
      <c r="QZD7" s="195"/>
      <c r="QZE7" s="195"/>
      <c r="QZF7" s="195"/>
      <c r="QZG7" s="195"/>
      <c r="QZH7" s="195"/>
      <c r="QZI7" s="195"/>
      <c r="QZJ7" s="195"/>
      <c r="QZK7" s="195"/>
      <c r="QZL7" s="195"/>
      <c r="QZM7" s="195"/>
      <c r="QZN7" s="195"/>
      <c r="QZO7" s="195"/>
      <c r="QZP7" s="195"/>
      <c r="QZQ7" s="195"/>
      <c r="QZR7" s="195"/>
      <c r="QZS7" s="195"/>
      <c r="QZT7" s="195"/>
      <c r="QZU7" s="195"/>
      <c r="QZV7" s="195"/>
      <c r="QZW7" s="195"/>
      <c r="QZX7" s="195"/>
      <c r="QZY7" s="195"/>
      <c r="QZZ7" s="195"/>
      <c r="RAA7" s="195"/>
      <c r="RAB7" s="195"/>
      <c r="RAC7" s="195"/>
      <c r="RAD7" s="195"/>
      <c r="RAE7" s="195"/>
      <c r="RAF7" s="195"/>
      <c r="RAG7" s="195"/>
      <c r="RAH7" s="195"/>
      <c r="RAI7" s="195"/>
      <c r="RAJ7" s="195"/>
      <c r="RAK7" s="195"/>
      <c r="RAL7" s="195"/>
      <c r="RAM7" s="195"/>
      <c r="RAN7" s="195"/>
      <c r="RAO7" s="195"/>
      <c r="RAP7" s="195"/>
      <c r="RAQ7" s="195"/>
      <c r="RAR7" s="195"/>
      <c r="RAS7" s="195"/>
      <c r="RAT7" s="195"/>
      <c r="RAU7" s="195"/>
      <c r="RAV7" s="195"/>
      <c r="RAW7" s="195"/>
      <c r="RAX7" s="195"/>
      <c r="RAY7" s="195"/>
      <c r="RAZ7" s="195"/>
      <c r="RBA7" s="195"/>
      <c r="RBB7" s="195"/>
      <c r="RBC7" s="195"/>
      <c r="RBD7" s="195"/>
      <c r="RBE7" s="195"/>
      <c r="RBF7" s="195"/>
      <c r="RBG7" s="195"/>
      <c r="RBH7" s="195"/>
      <c r="RBI7" s="195"/>
      <c r="RBJ7" s="195"/>
      <c r="RBK7" s="195"/>
      <c r="RBL7" s="195"/>
      <c r="RBM7" s="195"/>
      <c r="RBN7" s="195"/>
      <c r="RBO7" s="195"/>
      <c r="RBP7" s="195"/>
      <c r="RBQ7" s="195"/>
      <c r="RBR7" s="195"/>
      <c r="RBS7" s="195"/>
      <c r="RBT7" s="195"/>
      <c r="RBU7" s="195"/>
      <c r="RBV7" s="195"/>
      <c r="RBW7" s="195"/>
      <c r="RBX7" s="195"/>
      <c r="RBY7" s="195"/>
      <c r="RBZ7" s="195"/>
      <c r="RCA7" s="195"/>
      <c r="RCB7" s="195"/>
      <c r="RCC7" s="195"/>
      <c r="RCD7" s="195"/>
      <c r="RCE7" s="195"/>
      <c r="RCF7" s="195"/>
      <c r="RCG7" s="195"/>
      <c r="RCH7" s="195"/>
      <c r="RCI7" s="195"/>
      <c r="RCJ7" s="195"/>
      <c r="RCK7" s="195"/>
      <c r="RCL7" s="195"/>
      <c r="RCM7" s="195"/>
      <c r="RCN7" s="195"/>
      <c r="RCO7" s="195"/>
      <c r="RCP7" s="195"/>
      <c r="RCQ7" s="195"/>
      <c r="RCR7" s="195"/>
      <c r="RCS7" s="195"/>
      <c r="RCT7" s="195"/>
      <c r="RCU7" s="195"/>
      <c r="RCV7" s="195"/>
      <c r="RCW7" s="195"/>
      <c r="RCX7" s="195"/>
      <c r="RCY7" s="195"/>
      <c r="RCZ7" s="195"/>
      <c r="RDA7" s="195"/>
      <c r="RDB7" s="195"/>
      <c r="RDC7" s="195"/>
      <c r="RDD7" s="195"/>
      <c r="RDE7" s="195"/>
      <c r="RDF7" s="195"/>
      <c r="RDG7" s="195"/>
      <c r="RDH7" s="195"/>
      <c r="RDI7" s="195"/>
      <c r="RDJ7" s="195"/>
      <c r="RDK7" s="195"/>
      <c r="RDL7" s="195"/>
      <c r="RDM7" s="195"/>
      <c r="RDN7" s="195"/>
      <c r="RDO7" s="195"/>
      <c r="RDP7" s="195"/>
      <c r="RDQ7" s="195"/>
      <c r="RDR7" s="195"/>
      <c r="RDS7" s="195"/>
      <c r="RDT7" s="195"/>
      <c r="RDU7" s="195"/>
      <c r="RDV7" s="195"/>
      <c r="RDW7" s="195"/>
      <c r="RDX7" s="195"/>
      <c r="RDY7" s="195"/>
      <c r="RDZ7" s="195"/>
      <c r="REA7" s="195"/>
      <c r="REB7" s="195"/>
      <c r="REC7" s="195"/>
      <c r="RED7" s="195"/>
      <c r="REE7" s="195"/>
      <c r="REF7" s="195"/>
      <c r="REG7" s="195"/>
      <c r="REH7" s="195"/>
      <c r="REI7" s="195"/>
      <c r="REJ7" s="195"/>
      <c r="REK7" s="195"/>
      <c r="REL7" s="195"/>
      <c r="REM7" s="195"/>
      <c r="REN7" s="195"/>
      <c r="REO7" s="195"/>
      <c r="REP7" s="195"/>
      <c r="REQ7" s="195"/>
      <c r="RER7" s="195"/>
      <c r="RES7" s="195"/>
      <c r="RET7" s="195"/>
      <c r="REU7" s="195"/>
      <c r="REV7" s="195"/>
      <c r="REW7" s="195"/>
      <c r="REX7" s="195"/>
      <c r="REY7" s="195"/>
      <c r="REZ7" s="195"/>
      <c r="RFA7" s="195"/>
      <c r="RFB7" s="195"/>
      <c r="RFC7" s="195"/>
      <c r="RFD7" s="195"/>
      <c r="RFE7" s="195"/>
      <c r="RFF7" s="195"/>
      <c r="RFG7" s="195"/>
      <c r="RFH7" s="195"/>
      <c r="RFI7" s="195"/>
      <c r="RFJ7" s="195"/>
      <c r="RFK7" s="195"/>
      <c r="RFL7" s="195"/>
      <c r="RFM7" s="195"/>
      <c r="RFN7" s="195"/>
      <c r="RFO7" s="195"/>
      <c r="RFP7" s="195"/>
      <c r="RFQ7" s="195"/>
      <c r="RFR7" s="195"/>
      <c r="RFS7" s="195"/>
      <c r="RFT7" s="195"/>
      <c r="RFU7" s="195"/>
      <c r="RFV7" s="195"/>
      <c r="RFW7" s="195"/>
      <c r="RFX7" s="195"/>
      <c r="RFY7" s="195"/>
      <c r="RFZ7" s="195"/>
      <c r="RGA7" s="195"/>
      <c r="RGB7" s="195"/>
      <c r="RGC7" s="195"/>
      <c r="RGD7" s="195"/>
      <c r="RGE7" s="195"/>
      <c r="RGF7" s="195"/>
      <c r="RGG7" s="195"/>
      <c r="RGH7" s="195"/>
      <c r="RGI7" s="195"/>
      <c r="RGJ7" s="195"/>
      <c r="RGK7" s="195"/>
      <c r="RGL7" s="195"/>
      <c r="RGM7" s="195"/>
      <c r="RGN7" s="195"/>
      <c r="RGO7" s="195"/>
      <c r="RGP7" s="195"/>
      <c r="RGQ7" s="195"/>
      <c r="RGR7" s="195"/>
      <c r="RGS7" s="195"/>
      <c r="RGT7" s="195"/>
      <c r="RGU7" s="195"/>
      <c r="RGV7" s="195"/>
      <c r="RGW7" s="195"/>
      <c r="RGX7" s="195"/>
      <c r="RGY7" s="195"/>
      <c r="RGZ7" s="195"/>
      <c r="RHA7" s="195"/>
      <c r="RHB7" s="195"/>
      <c r="RHC7" s="195"/>
      <c r="RHD7" s="195"/>
      <c r="RHE7" s="195"/>
      <c r="RHF7" s="195"/>
      <c r="RHG7" s="195"/>
      <c r="RHH7" s="195"/>
      <c r="RHI7" s="195"/>
      <c r="RHJ7" s="195"/>
      <c r="RHK7" s="195"/>
      <c r="RHL7" s="195"/>
      <c r="RHM7" s="195"/>
      <c r="RHN7" s="195"/>
      <c r="RHO7" s="195"/>
      <c r="RHP7" s="195"/>
      <c r="RHQ7" s="195"/>
      <c r="RHR7" s="195"/>
      <c r="RHS7" s="195"/>
      <c r="RHT7" s="195"/>
      <c r="RHU7" s="195"/>
      <c r="RHV7" s="195"/>
      <c r="RHW7" s="195"/>
      <c r="RHX7" s="195"/>
      <c r="RHY7" s="195"/>
      <c r="RHZ7" s="195"/>
      <c r="RIA7" s="195"/>
      <c r="RIB7" s="195"/>
      <c r="RIC7" s="195"/>
      <c r="RID7" s="195"/>
      <c r="RIE7" s="195"/>
      <c r="RIF7" s="195"/>
      <c r="RIG7" s="195"/>
      <c r="RIH7" s="195"/>
      <c r="RII7" s="195"/>
      <c r="RIJ7" s="195"/>
      <c r="RIK7" s="195"/>
      <c r="RIL7" s="195"/>
      <c r="RIM7" s="195"/>
      <c r="RIN7" s="195"/>
      <c r="RIO7" s="195"/>
      <c r="RIP7" s="195"/>
      <c r="RIQ7" s="195"/>
      <c r="RIR7" s="195"/>
      <c r="RIS7" s="195"/>
      <c r="RIT7" s="195"/>
      <c r="RIU7" s="195"/>
      <c r="RIV7" s="195"/>
      <c r="RIW7" s="195"/>
      <c r="RIX7" s="195"/>
      <c r="RIY7" s="195"/>
      <c r="RIZ7" s="195"/>
      <c r="RJA7" s="195"/>
      <c r="RJB7" s="195"/>
      <c r="RJC7" s="195"/>
      <c r="RJD7" s="195"/>
      <c r="RJE7" s="195"/>
      <c r="RJF7" s="195"/>
      <c r="RJG7" s="195"/>
      <c r="RJH7" s="195"/>
      <c r="RJI7" s="195"/>
      <c r="RJJ7" s="195"/>
      <c r="RJK7" s="195"/>
      <c r="RJL7" s="195"/>
      <c r="RJM7" s="195"/>
      <c r="RJN7" s="195"/>
      <c r="RJO7" s="195"/>
      <c r="RJP7" s="195"/>
      <c r="RJQ7" s="195"/>
      <c r="RJR7" s="195"/>
      <c r="RJS7" s="195"/>
      <c r="RJT7" s="195"/>
      <c r="RJU7" s="195"/>
      <c r="RJV7" s="195"/>
      <c r="RJW7" s="195"/>
      <c r="RJX7" s="195"/>
      <c r="RJY7" s="195"/>
      <c r="RJZ7" s="195"/>
      <c r="RKA7" s="195"/>
      <c r="RKB7" s="195"/>
      <c r="RKC7" s="195"/>
      <c r="RKD7" s="195"/>
      <c r="RKE7" s="195"/>
      <c r="RKF7" s="195"/>
      <c r="RKG7" s="195"/>
      <c r="RKH7" s="195"/>
      <c r="RKI7" s="195"/>
      <c r="RKJ7" s="195"/>
      <c r="RKK7" s="195"/>
      <c r="RKL7" s="195"/>
      <c r="RKM7" s="195"/>
      <c r="RKN7" s="195"/>
      <c r="RKO7" s="195"/>
      <c r="RKP7" s="195"/>
      <c r="RKQ7" s="195"/>
      <c r="RKR7" s="195"/>
      <c r="RKS7" s="195"/>
      <c r="RKT7" s="195"/>
      <c r="RKU7" s="195"/>
      <c r="RKV7" s="195"/>
      <c r="RKW7" s="195"/>
      <c r="RKX7" s="195"/>
      <c r="RKY7" s="195"/>
      <c r="RKZ7" s="195"/>
      <c r="RLA7" s="195"/>
      <c r="RLB7" s="195"/>
      <c r="RLC7" s="195"/>
      <c r="RLD7" s="195"/>
      <c r="RLE7" s="195"/>
      <c r="RLF7" s="195"/>
      <c r="RLG7" s="195"/>
      <c r="RLH7" s="195"/>
      <c r="RLI7" s="195"/>
      <c r="RLJ7" s="195"/>
      <c r="RLK7" s="195"/>
      <c r="RLL7" s="195"/>
      <c r="RLM7" s="195"/>
      <c r="RLN7" s="195"/>
      <c r="RLO7" s="195"/>
      <c r="RLP7" s="195"/>
      <c r="RLQ7" s="195"/>
      <c r="RLR7" s="195"/>
      <c r="RLS7" s="195"/>
      <c r="RLT7" s="195"/>
      <c r="RLU7" s="195"/>
      <c r="RLV7" s="195"/>
      <c r="RLW7" s="195"/>
      <c r="RLX7" s="195"/>
      <c r="RLY7" s="195"/>
      <c r="RLZ7" s="195"/>
      <c r="RMA7" s="195"/>
      <c r="RMB7" s="195"/>
      <c r="RMC7" s="195"/>
      <c r="RMD7" s="195"/>
      <c r="RME7" s="195"/>
      <c r="RMF7" s="195"/>
      <c r="RMG7" s="195"/>
      <c r="RMH7" s="195"/>
      <c r="RMI7" s="195"/>
      <c r="RMJ7" s="195"/>
      <c r="RMK7" s="195"/>
      <c r="RML7" s="195"/>
      <c r="RMM7" s="195"/>
      <c r="RMN7" s="195"/>
      <c r="RMO7" s="195"/>
      <c r="RMP7" s="195"/>
      <c r="RMQ7" s="195"/>
      <c r="RMR7" s="195"/>
      <c r="RMS7" s="195"/>
      <c r="RMT7" s="195"/>
      <c r="RMU7" s="195"/>
      <c r="RMV7" s="195"/>
      <c r="RMW7" s="195"/>
      <c r="RMX7" s="195"/>
      <c r="RMY7" s="195"/>
      <c r="RMZ7" s="195"/>
      <c r="RNA7" s="195"/>
      <c r="RNB7" s="195"/>
      <c r="RNC7" s="195"/>
      <c r="RND7" s="195"/>
      <c r="RNE7" s="195"/>
      <c r="RNF7" s="195"/>
      <c r="RNG7" s="195"/>
      <c r="RNH7" s="195"/>
      <c r="RNI7" s="195"/>
      <c r="RNJ7" s="195"/>
      <c r="RNK7" s="195"/>
      <c r="RNL7" s="195"/>
      <c r="RNM7" s="195"/>
      <c r="RNN7" s="195"/>
      <c r="RNO7" s="195"/>
      <c r="RNP7" s="195"/>
      <c r="RNQ7" s="195"/>
      <c r="RNR7" s="195"/>
      <c r="RNS7" s="195"/>
      <c r="RNT7" s="195"/>
      <c r="RNU7" s="195"/>
      <c r="RNV7" s="195"/>
      <c r="RNW7" s="195"/>
      <c r="RNX7" s="195"/>
      <c r="RNY7" s="195"/>
      <c r="RNZ7" s="195"/>
      <c r="ROA7" s="195"/>
      <c r="ROB7" s="195"/>
      <c r="ROC7" s="195"/>
      <c r="ROD7" s="195"/>
      <c r="ROE7" s="195"/>
      <c r="ROF7" s="195"/>
      <c r="ROG7" s="195"/>
      <c r="ROH7" s="195"/>
      <c r="ROI7" s="195"/>
      <c r="ROJ7" s="195"/>
      <c r="ROK7" s="195"/>
      <c r="ROL7" s="195"/>
      <c r="ROM7" s="195"/>
      <c r="RON7" s="195"/>
      <c r="ROO7" s="195"/>
      <c r="ROP7" s="195"/>
      <c r="ROQ7" s="195"/>
      <c r="ROR7" s="195"/>
      <c r="ROS7" s="195"/>
      <c r="ROT7" s="195"/>
      <c r="ROU7" s="195"/>
      <c r="ROV7" s="195"/>
      <c r="ROW7" s="195"/>
      <c r="ROX7" s="195"/>
      <c r="ROY7" s="195"/>
      <c r="ROZ7" s="195"/>
      <c r="RPA7" s="195"/>
      <c r="RPB7" s="195"/>
      <c r="RPC7" s="195"/>
      <c r="RPD7" s="195"/>
      <c r="RPE7" s="195"/>
      <c r="RPF7" s="195"/>
      <c r="RPG7" s="195"/>
      <c r="RPH7" s="195"/>
      <c r="RPI7" s="195"/>
      <c r="RPJ7" s="195"/>
      <c r="RPK7" s="195"/>
      <c r="RPL7" s="195"/>
      <c r="RPM7" s="195"/>
      <c r="RPN7" s="195"/>
      <c r="RPO7" s="195"/>
      <c r="RPP7" s="195"/>
      <c r="RPQ7" s="195"/>
      <c r="RPR7" s="195"/>
      <c r="RPS7" s="195"/>
      <c r="RPT7" s="195"/>
      <c r="RPU7" s="195"/>
      <c r="RPV7" s="195"/>
      <c r="RPW7" s="195"/>
      <c r="RPX7" s="195"/>
      <c r="RPY7" s="195"/>
      <c r="RPZ7" s="195"/>
      <c r="RQA7" s="195"/>
      <c r="RQB7" s="195"/>
      <c r="RQC7" s="195"/>
      <c r="RQD7" s="195"/>
      <c r="RQE7" s="195"/>
      <c r="RQF7" s="195"/>
      <c r="RQG7" s="195"/>
      <c r="RQH7" s="195"/>
      <c r="RQI7" s="195"/>
      <c r="RQJ7" s="195"/>
      <c r="RQK7" s="195"/>
      <c r="RQL7" s="195"/>
      <c r="RQM7" s="195"/>
      <c r="RQN7" s="195"/>
      <c r="RQO7" s="195"/>
      <c r="RQP7" s="195"/>
      <c r="RQQ7" s="195"/>
      <c r="RQR7" s="195"/>
      <c r="RQS7" s="195"/>
      <c r="RQT7" s="195"/>
      <c r="RQU7" s="195"/>
      <c r="RQV7" s="195"/>
      <c r="RQW7" s="195"/>
      <c r="RQX7" s="195"/>
      <c r="RQY7" s="195"/>
      <c r="RQZ7" s="195"/>
      <c r="RRA7" s="195"/>
      <c r="RRB7" s="195"/>
      <c r="RRC7" s="195"/>
      <c r="RRD7" s="195"/>
      <c r="RRE7" s="195"/>
      <c r="RRF7" s="195"/>
      <c r="RRG7" s="195"/>
      <c r="RRH7" s="195"/>
      <c r="RRI7" s="195"/>
      <c r="RRJ7" s="195"/>
      <c r="RRK7" s="195"/>
      <c r="RRL7" s="195"/>
      <c r="RRM7" s="195"/>
      <c r="RRN7" s="195"/>
      <c r="RRO7" s="195"/>
      <c r="RRP7" s="195"/>
      <c r="RRQ7" s="195"/>
      <c r="RRR7" s="195"/>
      <c r="RRS7" s="195"/>
      <c r="RRT7" s="195"/>
      <c r="RRU7" s="195"/>
      <c r="RRV7" s="195"/>
      <c r="RRW7" s="195"/>
      <c r="RRX7" s="195"/>
      <c r="RRY7" s="195"/>
      <c r="RRZ7" s="195"/>
      <c r="RSA7" s="195"/>
      <c r="RSB7" s="195"/>
      <c r="RSC7" s="195"/>
      <c r="RSD7" s="195"/>
      <c r="RSE7" s="195"/>
      <c r="RSF7" s="195"/>
      <c r="RSG7" s="195"/>
      <c r="RSH7" s="195"/>
      <c r="RSI7" s="195"/>
      <c r="RSJ7" s="195"/>
      <c r="RSK7" s="195"/>
      <c r="RSL7" s="195"/>
      <c r="RSM7" s="195"/>
      <c r="RSN7" s="195"/>
      <c r="RSO7" s="195"/>
      <c r="RSP7" s="195"/>
      <c r="RSQ7" s="195"/>
      <c r="RSR7" s="195"/>
      <c r="RSS7" s="195"/>
      <c r="RST7" s="195"/>
      <c r="RSU7" s="195"/>
      <c r="RSV7" s="195"/>
      <c r="RSW7" s="195"/>
      <c r="RSX7" s="195"/>
      <c r="RSY7" s="195"/>
      <c r="RSZ7" s="195"/>
      <c r="RTA7" s="195"/>
      <c r="RTB7" s="195"/>
      <c r="RTC7" s="195"/>
      <c r="RTD7" s="195"/>
      <c r="RTE7" s="195"/>
      <c r="RTF7" s="195"/>
      <c r="RTG7" s="195"/>
      <c r="RTH7" s="195"/>
      <c r="RTI7" s="195"/>
      <c r="RTJ7" s="195"/>
      <c r="RTK7" s="195"/>
      <c r="RTL7" s="195"/>
      <c r="RTM7" s="195"/>
      <c r="RTN7" s="195"/>
      <c r="RTO7" s="195"/>
      <c r="RTP7" s="195"/>
      <c r="RTQ7" s="195"/>
      <c r="RTR7" s="195"/>
      <c r="RTS7" s="195"/>
      <c r="RTT7" s="195"/>
      <c r="RTU7" s="195"/>
      <c r="RTV7" s="195"/>
      <c r="RTW7" s="195"/>
      <c r="RTX7" s="195"/>
      <c r="RTY7" s="195"/>
      <c r="RTZ7" s="195"/>
      <c r="RUA7" s="195"/>
      <c r="RUB7" s="195"/>
      <c r="RUC7" s="195"/>
      <c r="RUD7" s="195"/>
      <c r="RUE7" s="195"/>
      <c r="RUF7" s="195"/>
      <c r="RUG7" s="195"/>
      <c r="RUH7" s="195"/>
      <c r="RUI7" s="195"/>
      <c r="RUJ7" s="195"/>
      <c r="RUK7" s="195"/>
      <c r="RUL7" s="195"/>
      <c r="RUM7" s="195"/>
      <c r="RUN7" s="195"/>
      <c r="RUO7" s="195"/>
      <c r="RUP7" s="195"/>
      <c r="RUQ7" s="195"/>
      <c r="RUR7" s="195"/>
      <c r="RUS7" s="195"/>
      <c r="RUT7" s="195"/>
      <c r="RUU7" s="195"/>
      <c r="RUV7" s="195"/>
      <c r="RUW7" s="195"/>
      <c r="RUX7" s="195"/>
      <c r="RUY7" s="195"/>
      <c r="RUZ7" s="195"/>
      <c r="RVA7" s="195"/>
      <c r="RVB7" s="195"/>
      <c r="RVC7" s="195"/>
      <c r="RVD7" s="195"/>
      <c r="RVE7" s="195"/>
      <c r="RVF7" s="195"/>
      <c r="RVG7" s="195"/>
      <c r="RVH7" s="195"/>
      <c r="RVI7" s="195"/>
      <c r="RVJ7" s="195"/>
      <c r="RVK7" s="195"/>
      <c r="RVL7" s="195"/>
      <c r="RVM7" s="195"/>
      <c r="RVN7" s="195"/>
      <c r="RVO7" s="195"/>
      <c r="RVP7" s="195"/>
      <c r="RVQ7" s="195"/>
      <c r="RVR7" s="195"/>
      <c r="RVS7" s="195"/>
      <c r="RVT7" s="195"/>
      <c r="RVU7" s="195"/>
      <c r="RVV7" s="195"/>
      <c r="RVW7" s="195"/>
      <c r="RVX7" s="195"/>
      <c r="RVY7" s="195"/>
      <c r="RVZ7" s="195"/>
      <c r="RWA7" s="195"/>
      <c r="RWB7" s="195"/>
      <c r="RWC7" s="195"/>
      <c r="RWD7" s="195"/>
      <c r="RWE7" s="195"/>
      <c r="RWF7" s="195"/>
      <c r="RWG7" s="195"/>
      <c r="RWH7" s="195"/>
      <c r="RWI7" s="195"/>
      <c r="RWJ7" s="195"/>
      <c r="RWK7" s="195"/>
      <c r="RWL7" s="195"/>
      <c r="RWM7" s="195"/>
      <c r="RWN7" s="195"/>
      <c r="RWO7" s="195"/>
      <c r="RWP7" s="195"/>
      <c r="RWQ7" s="195"/>
      <c r="RWR7" s="195"/>
      <c r="RWS7" s="195"/>
      <c r="RWT7" s="195"/>
      <c r="RWU7" s="195"/>
      <c r="RWV7" s="195"/>
      <c r="RWW7" s="195"/>
      <c r="RWX7" s="195"/>
      <c r="RWY7" s="195"/>
      <c r="RWZ7" s="195"/>
      <c r="RXA7" s="195"/>
      <c r="RXB7" s="195"/>
      <c r="RXC7" s="195"/>
      <c r="RXD7" s="195"/>
      <c r="RXE7" s="195"/>
      <c r="RXF7" s="195"/>
      <c r="RXG7" s="195"/>
      <c r="RXH7" s="195"/>
      <c r="RXI7" s="195"/>
      <c r="RXJ7" s="195"/>
      <c r="RXK7" s="195"/>
      <c r="RXL7" s="195"/>
      <c r="RXM7" s="195"/>
      <c r="RXN7" s="195"/>
      <c r="RXO7" s="195"/>
      <c r="RXP7" s="195"/>
      <c r="RXQ7" s="195"/>
      <c r="RXR7" s="195"/>
      <c r="RXS7" s="195"/>
      <c r="RXT7" s="195"/>
      <c r="RXU7" s="195"/>
      <c r="RXV7" s="195"/>
      <c r="RXW7" s="195"/>
      <c r="RXX7" s="195"/>
      <c r="RXY7" s="195"/>
      <c r="RXZ7" s="195"/>
      <c r="RYA7" s="195"/>
      <c r="RYB7" s="195"/>
      <c r="RYC7" s="195"/>
      <c r="RYD7" s="195"/>
      <c r="RYE7" s="195"/>
      <c r="RYF7" s="195"/>
      <c r="RYG7" s="195"/>
      <c r="RYH7" s="195"/>
      <c r="RYI7" s="195"/>
      <c r="RYJ7" s="195"/>
      <c r="RYK7" s="195"/>
      <c r="RYL7" s="195"/>
      <c r="RYM7" s="195"/>
      <c r="RYN7" s="195"/>
      <c r="RYO7" s="195"/>
      <c r="RYP7" s="195"/>
      <c r="RYQ7" s="195"/>
      <c r="RYR7" s="195"/>
      <c r="RYS7" s="195"/>
      <c r="RYT7" s="195"/>
      <c r="RYU7" s="195"/>
      <c r="RYV7" s="195"/>
      <c r="RYW7" s="195"/>
      <c r="RYX7" s="195"/>
      <c r="RYY7" s="195"/>
      <c r="RYZ7" s="195"/>
      <c r="RZA7" s="195"/>
      <c r="RZB7" s="195"/>
      <c r="RZC7" s="195"/>
      <c r="RZD7" s="195"/>
      <c r="RZE7" s="195"/>
      <c r="RZF7" s="195"/>
      <c r="RZG7" s="195"/>
      <c r="RZH7" s="195"/>
      <c r="RZI7" s="195"/>
      <c r="RZJ7" s="195"/>
      <c r="RZK7" s="195"/>
      <c r="RZL7" s="195"/>
      <c r="RZM7" s="195"/>
      <c r="RZN7" s="195"/>
      <c r="RZO7" s="195"/>
      <c r="RZP7" s="195"/>
      <c r="RZQ7" s="195"/>
      <c r="RZR7" s="195"/>
      <c r="RZS7" s="195"/>
      <c r="RZT7" s="195"/>
      <c r="RZU7" s="195"/>
      <c r="RZV7" s="195"/>
      <c r="RZW7" s="195"/>
      <c r="RZX7" s="195"/>
      <c r="RZY7" s="195"/>
      <c r="RZZ7" s="195"/>
      <c r="SAA7" s="195"/>
      <c r="SAB7" s="195"/>
      <c r="SAC7" s="195"/>
      <c r="SAD7" s="195"/>
      <c r="SAE7" s="195"/>
      <c r="SAF7" s="195"/>
      <c r="SAG7" s="195"/>
      <c r="SAH7" s="195"/>
      <c r="SAI7" s="195"/>
      <c r="SAJ7" s="195"/>
      <c r="SAK7" s="195"/>
      <c r="SAL7" s="195"/>
      <c r="SAM7" s="195"/>
      <c r="SAN7" s="195"/>
      <c r="SAO7" s="195"/>
      <c r="SAP7" s="195"/>
      <c r="SAQ7" s="195"/>
      <c r="SAR7" s="195"/>
      <c r="SAS7" s="195"/>
      <c r="SAT7" s="195"/>
      <c r="SAU7" s="195"/>
      <c r="SAV7" s="195"/>
      <c r="SAW7" s="195"/>
      <c r="SAX7" s="195"/>
      <c r="SAY7" s="195"/>
      <c r="SAZ7" s="195"/>
      <c r="SBA7" s="195"/>
      <c r="SBB7" s="195"/>
      <c r="SBC7" s="195"/>
      <c r="SBD7" s="195"/>
      <c r="SBE7" s="195"/>
      <c r="SBF7" s="195"/>
      <c r="SBG7" s="195"/>
      <c r="SBH7" s="195"/>
      <c r="SBI7" s="195"/>
      <c r="SBJ7" s="195"/>
      <c r="SBK7" s="195"/>
      <c r="SBL7" s="195"/>
      <c r="SBM7" s="195"/>
      <c r="SBN7" s="195"/>
      <c r="SBO7" s="195"/>
      <c r="SBP7" s="195"/>
      <c r="SBQ7" s="195"/>
      <c r="SBR7" s="195"/>
      <c r="SBS7" s="195"/>
      <c r="SBT7" s="195"/>
      <c r="SBU7" s="195"/>
      <c r="SBV7" s="195"/>
      <c r="SBW7" s="195"/>
      <c r="SBX7" s="195"/>
      <c r="SBY7" s="195"/>
      <c r="SBZ7" s="195"/>
      <c r="SCA7" s="195"/>
      <c r="SCB7" s="195"/>
      <c r="SCC7" s="195"/>
      <c r="SCD7" s="195"/>
      <c r="SCE7" s="195"/>
      <c r="SCF7" s="195"/>
      <c r="SCG7" s="195"/>
      <c r="SCH7" s="195"/>
      <c r="SCI7" s="195"/>
      <c r="SCJ7" s="195"/>
      <c r="SCK7" s="195"/>
      <c r="SCL7" s="195"/>
      <c r="SCM7" s="195"/>
      <c r="SCN7" s="195"/>
      <c r="SCO7" s="195"/>
      <c r="SCP7" s="195"/>
      <c r="SCQ7" s="195"/>
      <c r="SCR7" s="195"/>
      <c r="SCS7" s="195"/>
      <c r="SCT7" s="195"/>
      <c r="SCU7" s="195"/>
      <c r="SCV7" s="195"/>
      <c r="SCW7" s="195"/>
      <c r="SCX7" s="195"/>
      <c r="SCY7" s="195"/>
      <c r="SCZ7" s="195"/>
      <c r="SDA7" s="195"/>
      <c r="SDB7" s="195"/>
      <c r="SDC7" s="195"/>
      <c r="SDD7" s="195"/>
      <c r="SDE7" s="195"/>
      <c r="SDF7" s="195"/>
      <c r="SDG7" s="195"/>
      <c r="SDH7" s="195"/>
      <c r="SDI7" s="195"/>
      <c r="SDJ7" s="195"/>
      <c r="SDK7" s="195"/>
      <c r="SDL7" s="195"/>
      <c r="SDM7" s="195"/>
      <c r="SDN7" s="195"/>
      <c r="SDO7" s="195"/>
      <c r="SDP7" s="195"/>
      <c r="SDQ7" s="195"/>
      <c r="SDR7" s="195"/>
      <c r="SDS7" s="195"/>
      <c r="SDT7" s="195"/>
      <c r="SDU7" s="195"/>
      <c r="SDV7" s="195"/>
      <c r="SDW7" s="195"/>
      <c r="SDX7" s="195"/>
      <c r="SDY7" s="195"/>
      <c r="SDZ7" s="195"/>
      <c r="SEA7" s="195"/>
      <c r="SEB7" s="195"/>
      <c r="SEC7" s="195"/>
      <c r="SED7" s="195"/>
      <c r="SEE7" s="195"/>
      <c r="SEF7" s="195"/>
      <c r="SEG7" s="195"/>
      <c r="SEH7" s="195"/>
      <c r="SEI7" s="195"/>
      <c r="SEJ7" s="195"/>
      <c r="SEK7" s="195"/>
      <c r="SEL7" s="195"/>
      <c r="SEM7" s="195"/>
      <c r="SEN7" s="195"/>
      <c r="SEO7" s="195"/>
      <c r="SEP7" s="195"/>
      <c r="SEQ7" s="195"/>
      <c r="SER7" s="195"/>
      <c r="SES7" s="195"/>
      <c r="SET7" s="195"/>
      <c r="SEU7" s="195"/>
      <c r="SEV7" s="195"/>
      <c r="SEW7" s="195"/>
      <c r="SEX7" s="195"/>
      <c r="SEY7" s="195"/>
      <c r="SEZ7" s="195"/>
      <c r="SFA7" s="195"/>
      <c r="SFB7" s="195"/>
      <c r="SFC7" s="195"/>
      <c r="SFD7" s="195"/>
      <c r="SFE7" s="195"/>
      <c r="SFF7" s="195"/>
      <c r="SFG7" s="195"/>
      <c r="SFH7" s="195"/>
      <c r="SFI7" s="195"/>
      <c r="SFJ7" s="195"/>
      <c r="SFK7" s="195"/>
      <c r="SFL7" s="195"/>
      <c r="SFM7" s="195"/>
      <c r="SFN7" s="195"/>
      <c r="SFO7" s="195"/>
      <c r="SFP7" s="195"/>
      <c r="SFQ7" s="195"/>
      <c r="SFR7" s="195"/>
      <c r="SFS7" s="195"/>
      <c r="SFT7" s="195"/>
      <c r="SFU7" s="195"/>
      <c r="SFV7" s="195"/>
      <c r="SFW7" s="195"/>
      <c r="SFX7" s="195"/>
      <c r="SFY7" s="195"/>
      <c r="SFZ7" s="195"/>
      <c r="SGA7" s="195"/>
      <c r="SGB7" s="195"/>
      <c r="SGC7" s="195"/>
      <c r="SGD7" s="195"/>
      <c r="SGE7" s="195"/>
      <c r="SGF7" s="195"/>
      <c r="SGG7" s="195"/>
      <c r="SGH7" s="195"/>
      <c r="SGI7" s="195"/>
      <c r="SGJ7" s="195"/>
      <c r="SGK7" s="195"/>
      <c r="SGL7" s="195"/>
      <c r="SGM7" s="195"/>
      <c r="SGN7" s="195"/>
      <c r="SGO7" s="195"/>
      <c r="SGP7" s="195"/>
      <c r="SGQ7" s="195"/>
      <c r="SGR7" s="195"/>
      <c r="SGS7" s="195"/>
      <c r="SGT7" s="195"/>
      <c r="SGU7" s="195"/>
      <c r="SGV7" s="195"/>
      <c r="SGW7" s="195"/>
      <c r="SGX7" s="195"/>
      <c r="SGY7" s="195"/>
      <c r="SGZ7" s="195"/>
      <c r="SHA7" s="195"/>
      <c r="SHB7" s="195"/>
      <c r="SHC7" s="195"/>
      <c r="SHD7" s="195"/>
      <c r="SHE7" s="195"/>
      <c r="SHF7" s="195"/>
      <c r="SHG7" s="195"/>
      <c r="SHH7" s="195"/>
      <c r="SHI7" s="195"/>
      <c r="SHJ7" s="195"/>
      <c r="SHK7" s="195"/>
      <c r="SHL7" s="195"/>
      <c r="SHM7" s="195"/>
      <c r="SHN7" s="195"/>
      <c r="SHO7" s="195"/>
      <c r="SHP7" s="195"/>
      <c r="SHQ7" s="195"/>
      <c r="SHR7" s="195"/>
      <c r="SHS7" s="195"/>
      <c r="SHT7" s="195"/>
      <c r="SHU7" s="195"/>
      <c r="SHV7" s="195"/>
      <c r="SHW7" s="195"/>
      <c r="SHX7" s="195"/>
      <c r="SHY7" s="195"/>
      <c r="SHZ7" s="195"/>
      <c r="SIA7" s="195"/>
      <c r="SIB7" s="195"/>
      <c r="SIC7" s="195"/>
      <c r="SID7" s="195"/>
      <c r="SIE7" s="195"/>
      <c r="SIF7" s="195"/>
      <c r="SIG7" s="195"/>
      <c r="SIH7" s="195"/>
      <c r="SII7" s="195"/>
      <c r="SIJ7" s="195"/>
      <c r="SIK7" s="195"/>
      <c r="SIL7" s="195"/>
      <c r="SIM7" s="195"/>
      <c r="SIN7" s="195"/>
      <c r="SIO7" s="195"/>
      <c r="SIP7" s="195"/>
      <c r="SIQ7" s="195"/>
      <c r="SIR7" s="195"/>
      <c r="SIS7" s="195"/>
      <c r="SIT7" s="195"/>
      <c r="SIU7" s="195"/>
      <c r="SIV7" s="195"/>
      <c r="SIW7" s="195"/>
      <c r="SIX7" s="195"/>
      <c r="SIY7" s="195"/>
      <c r="SIZ7" s="195"/>
      <c r="SJA7" s="195"/>
      <c r="SJB7" s="195"/>
      <c r="SJC7" s="195"/>
      <c r="SJD7" s="195"/>
      <c r="SJE7" s="195"/>
      <c r="SJF7" s="195"/>
      <c r="SJG7" s="195"/>
      <c r="SJH7" s="195"/>
      <c r="SJI7" s="195"/>
      <c r="SJJ7" s="195"/>
      <c r="SJK7" s="195"/>
      <c r="SJL7" s="195"/>
      <c r="SJM7" s="195"/>
      <c r="SJN7" s="195"/>
      <c r="SJO7" s="195"/>
      <c r="SJP7" s="195"/>
      <c r="SJQ7" s="195"/>
      <c r="SJR7" s="195"/>
      <c r="SJS7" s="195"/>
      <c r="SJT7" s="195"/>
      <c r="SJU7" s="195"/>
      <c r="SJV7" s="195"/>
      <c r="SJW7" s="195"/>
      <c r="SJX7" s="195"/>
      <c r="SJY7" s="195"/>
      <c r="SJZ7" s="195"/>
      <c r="SKA7" s="195"/>
      <c r="SKB7" s="195"/>
      <c r="SKC7" s="195"/>
      <c r="SKD7" s="195"/>
      <c r="SKE7" s="195"/>
      <c r="SKF7" s="195"/>
      <c r="SKG7" s="195"/>
      <c r="SKH7" s="195"/>
      <c r="SKI7" s="195"/>
      <c r="SKJ7" s="195"/>
      <c r="SKK7" s="195"/>
      <c r="SKL7" s="195"/>
      <c r="SKM7" s="195"/>
      <c r="SKN7" s="195"/>
      <c r="SKO7" s="195"/>
      <c r="SKP7" s="195"/>
      <c r="SKQ7" s="195"/>
      <c r="SKR7" s="195"/>
      <c r="SKS7" s="195"/>
      <c r="SKT7" s="195"/>
      <c r="SKU7" s="195"/>
      <c r="SKV7" s="195"/>
      <c r="SKW7" s="195"/>
      <c r="SKX7" s="195"/>
      <c r="SKY7" s="195"/>
      <c r="SKZ7" s="195"/>
      <c r="SLA7" s="195"/>
      <c r="SLB7" s="195"/>
      <c r="SLC7" s="195"/>
      <c r="SLD7" s="195"/>
      <c r="SLE7" s="195"/>
      <c r="SLF7" s="195"/>
      <c r="SLG7" s="195"/>
      <c r="SLH7" s="195"/>
      <c r="SLI7" s="195"/>
      <c r="SLJ7" s="195"/>
      <c r="SLK7" s="195"/>
      <c r="SLL7" s="195"/>
      <c r="SLM7" s="195"/>
      <c r="SLN7" s="195"/>
      <c r="SLO7" s="195"/>
      <c r="SLP7" s="195"/>
      <c r="SLQ7" s="195"/>
      <c r="SLR7" s="195"/>
      <c r="SLS7" s="195"/>
      <c r="SLT7" s="195"/>
      <c r="SLU7" s="195"/>
      <c r="SLV7" s="195"/>
      <c r="SLW7" s="195"/>
      <c r="SLX7" s="195"/>
      <c r="SLY7" s="195"/>
      <c r="SLZ7" s="195"/>
      <c r="SMA7" s="195"/>
      <c r="SMB7" s="195"/>
      <c r="SMC7" s="195"/>
      <c r="SMD7" s="195"/>
      <c r="SME7" s="195"/>
      <c r="SMF7" s="195"/>
      <c r="SMG7" s="195"/>
      <c r="SMH7" s="195"/>
      <c r="SMI7" s="195"/>
      <c r="SMJ7" s="195"/>
      <c r="SMK7" s="195"/>
      <c r="SML7" s="195"/>
      <c r="SMM7" s="195"/>
      <c r="SMN7" s="195"/>
      <c r="SMO7" s="195"/>
      <c r="SMP7" s="195"/>
      <c r="SMQ7" s="195"/>
      <c r="SMR7" s="195"/>
      <c r="SMS7" s="195"/>
      <c r="SMT7" s="195"/>
      <c r="SMU7" s="195"/>
      <c r="SMV7" s="195"/>
      <c r="SMW7" s="195"/>
      <c r="SMX7" s="195"/>
      <c r="SMY7" s="195"/>
      <c r="SMZ7" s="195"/>
      <c r="SNA7" s="195"/>
      <c r="SNB7" s="195"/>
      <c r="SNC7" s="195"/>
      <c r="SND7" s="195"/>
      <c r="SNE7" s="195"/>
      <c r="SNF7" s="195"/>
      <c r="SNG7" s="195"/>
      <c r="SNH7" s="195"/>
      <c r="SNI7" s="195"/>
      <c r="SNJ7" s="195"/>
      <c r="SNK7" s="195"/>
      <c r="SNL7" s="195"/>
      <c r="SNM7" s="195"/>
      <c r="SNN7" s="195"/>
      <c r="SNO7" s="195"/>
      <c r="SNP7" s="195"/>
      <c r="SNQ7" s="195"/>
      <c r="SNR7" s="195"/>
      <c r="SNS7" s="195"/>
      <c r="SNT7" s="195"/>
      <c r="SNU7" s="195"/>
      <c r="SNV7" s="195"/>
      <c r="SNW7" s="195"/>
      <c r="SNX7" s="195"/>
      <c r="SNY7" s="195"/>
      <c r="SNZ7" s="195"/>
      <c r="SOA7" s="195"/>
      <c r="SOB7" s="195"/>
      <c r="SOC7" s="195"/>
      <c r="SOD7" s="195"/>
      <c r="SOE7" s="195"/>
      <c r="SOF7" s="195"/>
      <c r="SOG7" s="195"/>
      <c r="SOH7" s="195"/>
      <c r="SOI7" s="195"/>
      <c r="SOJ7" s="195"/>
      <c r="SOK7" s="195"/>
      <c r="SOL7" s="195"/>
      <c r="SOM7" s="195"/>
      <c r="SON7" s="195"/>
      <c r="SOO7" s="195"/>
      <c r="SOP7" s="195"/>
      <c r="SOQ7" s="195"/>
      <c r="SOR7" s="195"/>
      <c r="SOS7" s="195"/>
      <c r="SOT7" s="195"/>
      <c r="SOU7" s="195"/>
      <c r="SOV7" s="195"/>
      <c r="SOW7" s="195"/>
      <c r="SOX7" s="195"/>
      <c r="SOY7" s="195"/>
      <c r="SOZ7" s="195"/>
      <c r="SPA7" s="195"/>
      <c r="SPB7" s="195"/>
      <c r="SPC7" s="195"/>
      <c r="SPD7" s="195"/>
      <c r="SPE7" s="195"/>
      <c r="SPF7" s="195"/>
      <c r="SPG7" s="195"/>
      <c r="SPH7" s="195"/>
      <c r="SPI7" s="195"/>
      <c r="SPJ7" s="195"/>
      <c r="SPK7" s="195"/>
      <c r="SPL7" s="195"/>
      <c r="SPM7" s="195"/>
      <c r="SPN7" s="195"/>
      <c r="SPO7" s="195"/>
      <c r="SPP7" s="195"/>
      <c r="SPQ7" s="195"/>
      <c r="SPR7" s="195"/>
      <c r="SPS7" s="195"/>
      <c r="SPT7" s="195"/>
      <c r="SPU7" s="195"/>
      <c r="SPV7" s="195"/>
      <c r="SPW7" s="195"/>
      <c r="SPX7" s="195"/>
      <c r="SPY7" s="195"/>
      <c r="SPZ7" s="195"/>
      <c r="SQA7" s="195"/>
      <c r="SQB7" s="195"/>
      <c r="SQC7" s="195"/>
      <c r="SQD7" s="195"/>
      <c r="SQE7" s="195"/>
      <c r="SQF7" s="195"/>
      <c r="SQG7" s="195"/>
      <c r="SQH7" s="195"/>
      <c r="SQI7" s="195"/>
      <c r="SQJ7" s="195"/>
      <c r="SQK7" s="195"/>
      <c r="SQL7" s="195"/>
      <c r="SQM7" s="195"/>
      <c r="SQN7" s="195"/>
      <c r="SQO7" s="195"/>
      <c r="SQP7" s="195"/>
      <c r="SQQ7" s="195"/>
      <c r="SQR7" s="195"/>
      <c r="SQS7" s="195"/>
      <c r="SQT7" s="195"/>
      <c r="SQU7" s="195"/>
      <c r="SQV7" s="195"/>
      <c r="SQW7" s="195"/>
      <c r="SQX7" s="195"/>
      <c r="SQY7" s="195"/>
      <c r="SQZ7" s="195"/>
      <c r="SRA7" s="195"/>
      <c r="SRB7" s="195"/>
      <c r="SRC7" s="195"/>
      <c r="SRD7" s="195"/>
      <c r="SRE7" s="195"/>
      <c r="SRF7" s="195"/>
      <c r="SRG7" s="195"/>
      <c r="SRH7" s="195"/>
      <c r="SRI7" s="195"/>
      <c r="SRJ7" s="195"/>
      <c r="SRK7" s="195"/>
      <c r="SRL7" s="195"/>
      <c r="SRM7" s="195"/>
      <c r="SRN7" s="195"/>
      <c r="SRO7" s="195"/>
      <c r="SRP7" s="195"/>
      <c r="SRQ7" s="195"/>
      <c r="SRR7" s="195"/>
      <c r="SRS7" s="195"/>
      <c r="SRT7" s="195"/>
      <c r="SRU7" s="195"/>
      <c r="SRV7" s="195"/>
      <c r="SRW7" s="195"/>
      <c r="SRX7" s="195"/>
      <c r="SRY7" s="195"/>
      <c r="SRZ7" s="195"/>
      <c r="SSA7" s="195"/>
      <c r="SSB7" s="195"/>
      <c r="SSC7" s="195"/>
      <c r="SSD7" s="195"/>
      <c r="SSE7" s="195"/>
      <c r="SSF7" s="195"/>
      <c r="SSG7" s="195"/>
      <c r="SSH7" s="195"/>
      <c r="SSI7" s="195"/>
      <c r="SSJ7" s="195"/>
      <c r="SSK7" s="195"/>
      <c r="SSL7" s="195"/>
      <c r="SSM7" s="195"/>
      <c r="SSN7" s="195"/>
      <c r="SSO7" s="195"/>
      <c r="SSP7" s="195"/>
      <c r="SSQ7" s="195"/>
      <c r="SSR7" s="195"/>
      <c r="SSS7" s="195"/>
      <c r="SST7" s="195"/>
      <c r="SSU7" s="195"/>
      <c r="SSV7" s="195"/>
      <c r="SSW7" s="195"/>
      <c r="SSX7" s="195"/>
      <c r="SSY7" s="195"/>
      <c r="SSZ7" s="195"/>
      <c r="STA7" s="195"/>
      <c r="STB7" s="195"/>
      <c r="STC7" s="195"/>
      <c r="STD7" s="195"/>
      <c r="STE7" s="195"/>
      <c r="STF7" s="195"/>
      <c r="STG7" s="195"/>
      <c r="STH7" s="195"/>
      <c r="STI7" s="195"/>
      <c r="STJ7" s="195"/>
      <c r="STK7" s="195"/>
      <c r="STL7" s="195"/>
      <c r="STM7" s="195"/>
      <c r="STN7" s="195"/>
      <c r="STO7" s="195"/>
      <c r="STP7" s="195"/>
      <c r="STQ7" s="195"/>
      <c r="STR7" s="195"/>
      <c r="STS7" s="195"/>
      <c r="STT7" s="195"/>
      <c r="STU7" s="195"/>
      <c r="STV7" s="195"/>
      <c r="STW7" s="195"/>
      <c r="STX7" s="195"/>
      <c r="STY7" s="195"/>
      <c r="STZ7" s="195"/>
      <c r="SUA7" s="195"/>
      <c r="SUB7" s="195"/>
      <c r="SUC7" s="195"/>
      <c r="SUD7" s="195"/>
      <c r="SUE7" s="195"/>
      <c r="SUF7" s="195"/>
      <c r="SUG7" s="195"/>
      <c r="SUH7" s="195"/>
      <c r="SUI7" s="195"/>
      <c r="SUJ7" s="195"/>
      <c r="SUK7" s="195"/>
      <c r="SUL7" s="195"/>
      <c r="SUM7" s="195"/>
      <c r="SUN7" s="195"/>
      <c r="SUO7" s="195"/>
      <c r="SUP7" s="195"/>
      <c r="SUQ7" s="195"/>
      <c r="SUR7" s="195"/>
      <c r="SUS7" s="195"/>
      <c r="SUT7" s="195"/>
      <c r="SUU7" s="195"/>
      <c r="SUV7" s="195"/>
      <c r="SUW7" s="195"/>
      <c r="SUX7" s="195"/>
      <c r="SUY7" s="195"/>
      <c r="SUZ7" s="195"/>
      <c r="SVA7" s="195"/>
      <c r="SVB7" s="195"/>
      <c r="SVC7" s="195"/>
      <c r="SVD7" s="195"/>
      <c r="SVE7" s="195"/>
      <c r="SVF7" s="195"/>
      <c r="SVG7" s="195"/>
      <c r="SVH7" s="195"/>
      <c r="SVI7" s="195"/>
      <c r="SVJ7" s="195"/>
      <c r="SVK7" s="195"/>
      <c r="SVL7" s="195"/>
      <c r="SVM7" s="195"/>
      <c r="SVN7" s="195"/>
      <c r="SVO7" s="195"/>
      <c r="SVP7" s="195"/>
      <c r="SVQ7" s="195"/>
      <c r="SVR7" s="195"/>
      <c r="SVS7" s="195"/>
      <c r="SVT7" s="195"/>
      <c r="SVU7" s="195"/>
      <c r="SVV7" s="195"/>
      <c r="SVW7" s="195"/>
      <c r="SVX7" s="195"/>
      <c r="SVY7" s="195"/>
      <c r="SVZ7" s="195"/>
      <c r="SWA7" s="195"/>
      <c r="SWB7" s="195"/>
      <c r="SWC7" s="195"/>
      <c r="SWD7" s="195"/>
      <c r="SWE7" s="195"/>
      <c r="SWF7" s="195"/>
      <c r="SWG7" s="195"/>
      <c r="SWH7" s="195"/>
      <c r="SWI7" s="195"/>
      <c r="SWJ7" s="195"/>
      <c r="SWK7" s="195"/>
      <c r="SWL7" s="195"/>
      <c r="SWM7" s="195"/>
      <c r="SWN7" s="195"/>
      <c r="SWO7" s="195"/>
      <c r="SWP7" s="195"/>
      <c r="SWQ7" s="195"/>
      <c r="SWR7" s="195"/>
      <c r="SWS7" s="195"/>
      <c r="SWT7" s="195"/>
      <c r="SWU7" s="195"/>
      <c r="SWV7" s="195"/>
      <c r="SWW7" s="195"/>
      <c r="SWX7" s="195"/>
      <c r="SWY7" s="195"/>
      <c r="SWZ7" s="195"/>
      <c r="SXA7" s="195"/>
      <c r="SXB7" s="195"/>
      <c r="SXC7" s="195"/>
      <c r="SXD7" s="195"/>
      <c r="SXE7" s="195"/>
      <c r="SXF7" s="195"/>
      <c r="SXG7" s="195"/>
      <c r="SXH7" s="195"/>
      <c r="SXI7" s="195"/>
      <c r="SXJ7" s="195"/>
      <c r="SXK7" s="195"/>
      <c r="SXL7" s="195"/>
      <c r="SXM7" s="195"/>
      <c r="SXN7" s="195"/>
      <c r="SXO7" s="195"/>
      <c r="SXP7" s="195"/>
      <c r="SXQ7" s="195"/>
      <c r="SXR7" s="195"/>
      <c r="SXS7" s="195"/>
      <c r="SXT7" s="195"/>
      <c r="SXU7" s="195"/>
      <c r="SXV7" s="195"/>
      <c r="SXW7" s="195"/>
      <c r="SXX7" s="195"/>
      <c r="SXY7" s="195"/>
      <c r="SXZ7" s="195"/>
      <c r="SYA7" s="195"/>
      <c r="SYB7" s="195"/>
      <c r="SYC7" s="195"/>
      <c r="SYD7" s="195"/>
      <c r="SYE7" s="195"/>
      <c r="SYF7" s="195"/>
      <c r="SYG7" s="195"/>
      <c r="SYH7" s="195"/>
      <c r="SYI7" s="195"/>
      <c r="SYJ7" s="195"/>
      <c r="SYK7" s="195"/>
      <c r="SYL7" s="195"/>
      <c r="SYM7" s="195"/>
      <c r="SYN7" s="195"/>
      <c r="SYO7" s="195"/>
      <c r="SYP7" s="195"/>
      <c r="SYQ7" s="195"/>
      <c r="SYR7" s="195"/>
      <c r="SYS7" s="195"/>
      <c r="SYT7" s="195"/>
      <c r="SYU7" s="195"/>
      <c r="SYV7" s="195"/>
      <c r="SYW7" s="195"/>
      <c r="SYX7" s="195"/>
      <c r="SYY7" s="195"/>
      <c r="SYZ7" s="195"/>
      <c r="SZA7" s="195"/>
      <c r="SZB7" s="195"/>
      <c r="SZC7" s="195"/>
      <c r="SZD7" s="195"/>
      <c r="SZE7" s="195"/>
      <c r="SZF7" s="195"/>
      <c r="SZG7" s="195"/>
      <c r="SZH7" s="195"/>
      <c r="SZI7" s="195"/>
      <c r="SZJ7" s="195"/>
      <c r="SZK7" s="195"/>
      <c r="SZL7" s="195"/>
      <c r="SZM7" s="195"/>
      <c r="SZN7" s="195"/>
      <c r="SZO7" s="195"/>
      <c r="SZP7" s="195"/>
      <c r="SZQ7" s="195"/>
      <c r="SZR7" s="195"/>
      <c r="SZS7" s="195"/>
      <c r="SZT7" s="195"/>
      <c r="SZU7" s="195"/>
      <c r="SZV7" s="195"/>
      <c r="SZW7" s="195"/>
      <c r="SZX7" s="195"/>
      <c r="SZY7" s="195"/>
      <c r="SZZ7" s="195"/>
      <c r="TAA7" s="195"/>
      <c r="TAB7" s="195"/>
      <c r="TAC7" s="195"/>
      <c r="TAD7" s="195"/>
      <c r="TAE7" s="195"/>
      <c r="TAF7" s="195"/>
      <c r="TAG7" s="195"/>
      <c r="TAH7" s="195"/>
      <c r="TAI7" s="195"/>
      <c r="TAJ7" s="195"/>
      <c r="TAK7" s="195"/>
      <c r="TAL7" s="195"/>
      <c r="TAM7" s="195"/>
      <c r="TAN7" s="195"/>
      <c r="TAO7" s="195"/>
      <c r="TAP7" s="195"/>
      <c r="TAQ7" s="195"/>
      <c r="TAR7" s="195"/>
      <c r="TAS7" s="195"/>
      <c r="TAT7" s="195"/>
      <c r="TAU7" s="195"/>
      <c r="TAV7" s="195"/>
      <c r="TAW7" s="195"/>
      <c r="TAX7" s="195"/>
      <c r="TAY7" s="195"/>
      <c r="TAZ7" s="195"/>
      <c r="TBA7" s="195"/>
      <c r="TBB7" s="195"/>
      <c r="TBC7" s="195"/>
      <c r="TBD7" s="195"/>
      <c r="TBE7" s="195"/>
      <c r="TBF7" s="195"/>
      <c r="TBG7" s="195"/>
      <c r="TBH7" s="195"/>
      <c r="TBI7" s="195"/>
      <c r="TBJ7" s="195"/>
      <c r="TBK7" s="195"/>
      <c r="TBL7" s="195"/>
      <c r="TBM7" s="195"/>
      <c r="TBN7" s="195"/>
      <c r="TBO7" s="195"/>
      <c r="TBP7" s="195"/>
      <c r="TBQ7" s="195"/>
      <c r="TBR7" s="195"/>
      <c r="TBS7" s="195"/>
      <c r="TBT7" s="195"/>
      <c r="TBU7" s="195"/>
      <c r="TBV7" s="195"/>
      <c r="TBW7" s="195"/>
      <c r="TBX7" s="195"/>
      <c r="TBY7" s="195"/>
      <c r="TBZ7" s="195"/>
      <c r="TCA7" s="195"/>
      <c r="TCB7" s="195"/>
      <c r="TCC7" s="195"/>
      <c r="TCD7" s="195"/>
      <c r="TCE7" s="195"/>
      <c r="TCF7" s="195"/>
      <c r="TCG7" s="195"/>
      <c r="TCH7" s="195"/>
      <c r="TCI7" s="195"/>
      <c r="TCJ7" s="195"/>
      <c r="TCK7" s="195"/>
      <c r="TCL7" s="195"/>
      <c r="TCM7" s="195"/>
      <c r="TCN7" s="195"/>
      <c r="TCO7" s="195"/>
      <c r="TCP7" s="195"/>
      <c r="TCQ7" s="195"/>
      <c r="TCR7" s="195"/>
      <c r="TCS7" s="195"/>
      <c r="TCT7" s="195"/>
      <c r="TCU7" s="195"/>
      <c r="TCV7" s="195"/>
      <c r="TCW7" s="195"/>
      <c r="TCX7" s="195"/>
      <c r="TCY7" s="195"/>
      <c r="TCZ7" s="195"/>
      <c r="TDA7" s="195"/>
      <c r="TDB7" s="195"/>
      <c r="TDC7" s="195"/>
      <c r="TDD7" s="195"/>
      <c r="TDE7" s="195"/>
      <c r="TDF7" s="195"/>
      <c r="TDG7" s="195"/>
      <c r="TDH7" s="195"/>
      <c r="TDI7" s="195"/>
      <c r="TDJ7" s="195"/>
      <c r="TDK7" s="195"/>
      <c r="TDL7" s="195"/>
      <c r="TDM7" s="195"/>
      <c r="TDN7" s="195"/>
      <c r="TDO7" s="195"/>
      <c r="TDP7" s="195"/>
      <c r="TDQ7" s="195"/>
      <c r="TDR7" s="195"/>
      <c r="TDS7" s="195"/>
      <c r="TDT7" s="195"/>
      <c r="TDU7" s="195"/>
      <c r="TDV7" s="195"/>
      <c r="TDW7" s="195"/>
      <c r="TDX7" s="195"/>
      <c r="TDY7" s="195"/>
      <c r="TDZ7" s="195"/>
      <c r="TEA7" s="195"/>
      <c r="TEB7" s="195"/>
      <c r="TEC7" s="195"/>
      <c r="TED7" s="195"/>
      <c r="TEE7" s="195"/>
      <c r="TEF7" s="195"/>
      <c r="TEG7" s="195"/>
      <c r="TEH7" s="195"/>
      <c r="TEI7" s="195"/>
      <c r="TEJ7" s="195"/>
      <c r="TEK7" s="195"/>
      <c r="TEL7" s="195"/>
      <c r="TEM7" s="195"/>
      <c r="TEN7" s="195"/>
      <c r="TEO7" s="195"/>
      <c r="TEP7" s="195"/>
      <c r="TEQ7" s="195"/>
      <c r="TER7" s="195"/>
      <c r="TES7" s="195"/>
      <c r="TET7" s="195"/>
      <c r="TEU7" s="195"/>
      <c r="TEV7" s="195"/>
      <c r="TEW7" s="195"/>
      <c r="TEX7" s="195"/>
      <c r="TEY7" s="195"/>
      <c r="TEZ7" s="195"/>
      <c r="TFA7" s="195"/>
      <c r="TFB7" s="195"/>
      <c r="TFC7" s="195"/>
      <c r="TFD7" s="195"/>
      <c r="TFE7" s="195"/>
      <c r="TFF7" s="195"/>
      <c r="TFG7" s="195"/>
      <c r="TFH7" s="195"/>
      <c r="TFI7" s="195"/>
      <c r="TFJ7" s="195"/>
      <c r="TFK7" s="195"/>
      <c r="TFL7" s="195"/>
      <c r="TFM7" s="195"/>
      <c r="TFN7" s="195"/>
      <c r="TFO7" s="195"/>
      <c r="TFP7" s="195"/>
      <c r="TFQ7" s="195"/>
      <c r="TFR7" s="195"/>
      <c r="TFS7" s="195"/>
      <c r="TFT7" s="195"/>
      <c r="TFU7" s="195"/>
      <c r="TFV7" s="195"/>
      <c r="TFW7" s="195"/>
      <c r="TFX7" s="195"/>
      <c r="TFY7" s="195"/>
      <c r="TFZ7" s="195"/>
      <c r="TGA7" s="195"/>
      <c r="TGB7" s="195"/>
      <c r="TGC7" s="195"/>
      <c r="TGD7" s="195"/>
      <c r="TGE7" s="195"/>
      <c r="TGF7" s="195"/>
      <c r="TGG7" s="195"/>
      <c r="TGH7" s="195"/>
      <c r="TGI7" s="195"/>
      <c r="TGJ7" s="195"/>
      <c r="TGK7" s="195"/>
      <c r="TGL7" s="195"/>
      <c r="TGM7" s="195"/>
      <c r="TGN7" s="195"/>
      <c r="TGO7" s="195"/>
      <c r="TGP7" s="195"/>
      <c r="TGQ7" s="195"/>
      <c r="TGR7" s="195"/>
      <c r="TGS7" s="195"/>
      <c r="TGT7" s="195"/>
      <c r="TGU7" s="195"/>
      <c r="TGV7" s="195"/>
      <c r="TGW7" s="195"/>
      <c r="TGX7" s="195"/>
      <c r="TGY7" s="195"/>
      <c r="TGZ7" s="195"/>
      <c r="THA7" s="195"/>
      <c r="THB7" s="195"/>
      <c r="THC7" s="195"/>
      <c r="THD7" s="195"/>
      <c r="THE7" s="195"/>
      <c r="THF7" s="195"/>
      <c r="THG7" s="195"/>
      <c r="THH7" s="195"/>
      <c r="THI7" s="195"/>
      <c r="THJ7" s="195"/>
      <c r="THK7" s="195"/>
      <c r="THL7" s="195"/>
      <c r="THM7" s="195"/>
      <c r="THN7" s="195"/>
      <c r="THO7" s="195"/>
      <c r="THP7" s="195"/>
      <c r="THQ7" s="195"/>
      <c r="THR7" s="195"/>
      <c r="THS7" s="195"/>
      <c r="THT7" s="195"/>
      <c r="THU7" s="195"/>
      <c r="THV7" s="195"/>
      <c r="THW7" s="195"/>
      <c r="THX7" s="195"/>
      <c r="THY7" s="195"/>
      <c r="THZ7" s="195"/>
      <c r="TIA7" s="195"/>
      <c r="TIB7" s="195"/>
      <c r="TIC7" s="195"/>
      <c r="TID7" s="195"/>
      <c r="TIE7" s="195"/>
      <c r="TIF7" s="195"/>
      <c r="TIG7" s="195"/>
      <c r="TIH7" s="195"/>
      <c r="TII7" s="195"/>
      <c r="TIJ7" s="195"/>
      <c r="TIK7" s="195"/>
      <c r="TIL7" s="195"/>
      <c r="TIM7" s="195"/>
      <c r="TIN7" s="195"/>
      <c r="TIO7" s="195"/>
      <c r="TIP7" s="195"/>
      <c r="TIQ7" s="195"/>
      <c r="TIR7" s="195"/>
      <c r="TIS7" s="195"/>
      <c r="TIT7" s="195"/>
      <c r="TIU7" s="195"/>
      <c r="TIV7" s="195"/>
      <c r="TIW7" s="195"/>
      <c r="TIX7" s="195"/>
      <c r="TIY7" s="195"/>
      <c r="TIZ7" s="195"/>
      <c r="TJA7" s="195"/>
      <c r="TJB7" s="195"/>
      <c r="TJC7" s="195"/>
      <c r="TJD7" s="195"/>
      <c r="TJE7" s="195"/>
      <c r="TJF7" s="195"/>
      <c r="TJG7" s="195"/>
      <c r="TJH7" s="195"/>
      <c r="TJI7" s="195"/>
      <c r="TJJ7" s="195"/>
      <c r="TJK7" s="195"/>
      <c r="TJL7" s="195"/>
      <c r="TJM7" s="195"/>
      <c r="TJN7" s="195"/>
      <c r="TJO7" s="195"/>
      <c r="TJP7" s="195"/>
      <c r="TJQ7" s="195"/>
      <c r="TJR7" s="195"/>
      <c r="TJS7" s="195"/>
      <c r="TJT7" s="195"/>
      <c r="TJU7" s="195"/>
      <c r="TJV7" s="195"/>
      <c r="TJW7" s="195"/>
      <c r="TJX7" s="195"/>
      <c r="TJY7" s="195"/>
      <c r="TJZ7" s="195"/>
      <c r="TKA7" s="195"/>
      <c r="TKB7" s="195"/>
      <c r="TKC7" s="195"/>
      <c r="TKD7" s="195"/>
      <c r="TKE7" s="195"/>
      <c r="TKF7" s="195"/>
      <c r="TKG7" s="195"/>
      <c r="TKH7" s="195"/>
      <c r="TKI7" s="195"/>
      <c r="TKJ7" s="195"/>
      <c r="TKK7" s="195"/>
      <c r="TKL7" s="195"/>
      <c r="TKM7" s="195"/>
      <c r="TKN7" s="195"/>
      <c r="TKO7" s="195"/>
      <c r="TKP7" s="195"/>
      <c r="TKQ7" s="195"/>
      <c r="TKR7" s="195"/>
      <c r="TKS7" s="195"/>
      <c r="TKT7" s="195"/>
      <c r="TKU7" s="195"/>
      <c r="TKV7" s="195"/>
      <c r="TKW7" s="195"/>
      <c r="TKX7" s="195"/>
      <c r="TKY7" s="195"/>
      <c r="TKZ7" s="195"/>
      <c r="TLA7" s="195"/>
      <c r="TLB7" s="195"/>
      <c r="TLC7" s="195"/>
      <c r="TLD7" s="195"/>
      <c r="TLE7" s="195"/>
      <c r="TLF7" s="195"/>
      <c r="TLG7" s="195"/>
      <c r="TLH7" s="195"/>
      <c r="TLI7" s="195"/>
      <c r="TLJ7" s="195"/>
      <c r="TLK7" s="195"/>
      <c r="TLL7" s="195"/>
      <c r="TLM7" s="195"/>
      <c r="TLN7" s="195"/>
      <c r="TLO7" s="195"/>
      <c r="TLP7" s="195"/>
      <c r="TLQ7" s="195"/>
      <c r="TLR7" s="195"/>
      <c r="TLS7" s="195"/>
      <c r="TLT7" s="195"/>
      <c r="TLU7" s="195"/>
      <c r="TLV7" s="195"/>
      <c r="TLW7" s="195"/>
      <c r="TLX7" s="195"/>
      <c r="TLY7" s="195"/>
      <c r="TLZ7" s="195"/>
      <c r="TMA7" s="195"/>
      <c r="TMB7" s="195"/>
      <c r="TMC7" s="195"/>
      <c r="TMD7" s="195"/>
      <c r="TME7" s="195"/>
      <c r="TMF7" s="195"/>
      <c r="TMG7" s="195"/>
      <c r="TMH7" s="195"/>
      <c r="TMI7" s="195"/>
      <c r="TMJ7" s="195"/>
      <c r="TMK7" s="195"/>
      <c r="TML7" s="195"/>
      <c r="TMM7" s="195"/>
      <c r="TMN7" s="195"/>
      <c r="TMO7" s="195"/>
      <c r="TMP7" s="195"/>
      <c r="TMQ7" s="195"/>
      <c r="TMR7" s="195"/>
      <c r="TMS7" s="195"/>
      <c r="TMT7" s="195"/>
      <c r="TMU7" s="195"/>
      <c r="TMV7" s="195"/>
      <c r="TMW7" s="195"/>
      <c r="TMX7" s="195"/>
      <c r="TMY7" s="195"/>
      <c r="TMZ7" s="195"/>
      <c r="TNA7" s="195"/>
      <c r="TNB7" s="195"/>
      <c r="TNC7" s="195"/>
      <c r="TND7" s="195"/>
      <c r="TNE7" s="195"/>
      <c r="TNF7" s="195"/>
      <c r="TNG7" s="195"/>
      <c r="TNH7" s="195"/>
      <c r="TNI7" s="195"/>
      <c r="TNJ7" s="195"/>
      <c r="TNK7" s="195"/>
      <c r="TNL7" s="195"/>
      <c r="TNM7" s="195"/>
      <c r="TNN7" s="195"/>
      <c r="TNO7" s="195"/>
      <c r="TNP7" s="195"/>
      <c r="TNQ7" s="195"/>
      <c r="TNR7" s="195"/>
      <c r="TNS7" s="195"/>
      <c r="TNT7" s="195"/>
      <c r="TNU7" s="195"/>
      <c r="TNV7" s="195"/>
      <c r="TNW7" s="195"/>
      <c r="TNX7" s="195"/>
      <c r="TNY7" s="195"/>
      <c r="TNZ7" s="195"/>
      <c r="TOA7" s="195"/>
      <c r="TOB7" s="195"/>
      <c r="TOC7" s="195"/>
      <c r="TOD7" s="195"/>
      <c r="TOE7" s="195"/>
      <c r="TOF7" s="195"/>
      <c r="TOG7" s="195"/>
      <c r="TOH7" s="195"/>
      <c r="TOI7" s="195"/>
      <c r="TOJ7" s="195"/>
      <c r="TOK7" s="195"/>
      <c r="TOL7" s="195"/>
      <c r="TOM7" s="195"/>
      <c r="TON7" s="195"/>
      <c r="TOO7" s="195"/>
      <c r="TOP7" s="195"/>
      <c r="TOQ7" s="195"/>
      <c r="TOR7" s="195"/>
      <c r="TOS7" s="195"/>
      <c r="TOT7" s="195"/>
      <c r="TOU7" s="195"/>
      <c r="TOV7" s="195"/>
      <c r="TOW7" s="195"/>
      <c r="TOX7" s="195"/>
      <c r="TOY7" s="195"/>
      <c r="TOZ7" s="195"/>
      <c r="TPA7" s="195"/>
      <c r="TPB7" s="195"/>
      <c r="TPC7" s="195"/>
      <c r="TPD7" s="195"/>
      <c r="TPE7" s="195"/>
      <c r="TPF7" s="195"/>
      <c r="TPG7" s="195"/>
      <c r="TPH7" s="195"/>
      <c r="TPI7" s="195"/>
      <c r="TPJ7" s="195"/>
      <c r="TPK7" s="195"/>
      <c r="TPL7" s="195"/>
      <c r="TPM7" s="195"/>
      <c r="TPN7" s="195"/>
      <c r="TPO7" s="195"/>
      <c r="TPP7" s="195"/>
      <c r="TPQ7" s="195"/>
      <c r="TPR7" s="195"/>
      <c r="TPS7" s="195"/>
      <c r="TPT7" s="195"/>
      <c r="TPU7" s="195"/>
      <c r="TPV7" s="195"/>
      <c r="TPW7" s="195"/>
      <c r="TPX7" s="195"/>
      <c r="TPY7" s="195"/>
      <c r="TPZ7" s="195"/>
      <c r="TQA7" s="195"/>
      <c r="TQB7" s="195"/>
      <c r="TQC7" s="195"/>
      <c r="TQD7" s="195"/>
      <c r="TQE7" s="195"/>
      <c r="TQF7" s="195"/>
      <c r="TQG7" s="195"/>
      <c r="TQH7" s="195"/>
      <c r="TQI7" s="195"/>
      <c r="TQJ7" s="195"/>
      <c r="TQK7" s="195"/>
      <c r="TQL7" s="195"/>
      <c r="TQM7" s="195"/>
      <c r="TQN7" s="195"/>
      <c r="TQO7" s="195"/>
      <c r="TQP7" s="195"/>
      <c r="TQQ7" s="195"/>
      <c r="TQR7" s="195"/>
      <c r="TQS7" s="195"/>
      <c r="TQT7" s="195"/>
      <c r="TQU7" s="195"/>
      <c r="TQV7" s="195"/>
      <c r="TQW7" s="195"/>
      <c r="TQX7" s="195"/>
      <c r="TQY7" s="195"/>
      <c r="TQZ7" s="195"/>
      <c r="TRA7" s="195"/>
      <c r="TRB7" s="195"/>
      <c r="TRC7" s="195"/>
      <c r="TRD7" s="195"/>
      <c r="TRE7" s="195"/>
      <c r="TRF7" s="195"/>
      <c r="TRG7" s="195"/>
      <c r="TRH7" s="195"/>
      <c r="TRI7" s="195"/>
      <c r="TRJ7" s="195"/>
      <c r="TRK7" s="195"/>
      <c r="TRL7" s="195"/>
      <c r="TRM7" s="195"/>
      <c r="TRN7" s="195"/>
      <c r="TRO7" s="195"/>
      <c r="TRP7" s="195"/>
      <c r="TRQ7" s="195"/>
      <c r="TRR7" s="195"/>
      <c r="TRS7" s="195"/>
      <c r="TRT7" s="195"/>
      <c r="TRU7" s="195"/>
      <c r="TRV7" s="195"/>
      <c r="TRW7" s="195"/>
      <c r="TRX7" s="195"/>
      <c r="TRY7" s="195"/>
      <c r="TRZ7" s="195"/>
      <c r="TSA7" s="195"/>
      <c r="TSB7" s="195"/>
      <c r="TSC7" s="195"/>
      <c r="TSD7" s="195"/>
      <c r="TSE7" s="195"/>
      <c r="TSF7" s="195"/>
      <c r="TSG7" s="195"/>
      <c r="TSH7" s="195"/>
      <c r="TSI7" s="195"/>
      <c r="TSJ7" s="195"/>
      <c r="TSK7" s="195"/>
      <c r="TSL7" s="195"/>
      <c r="TSM7" s="195"/>
      <c r="TSN7" s="195"/>
      <c r="TSO7" s="195"/>
      <c r="TSP7" s="195"/>
      <c r="TSQ7" s="195"/>
      <c r="TSR7" s="195"/>
      <c r="TSS7" s="195"/>
      <c r="TST7" s="195"/>
      <c r="TSU7" s="195"/>
      <c r="TSV7" s="195"/>
      <c r="TSW7" s="195"/>
      <c r="TSX7" s="195"/>
      <c r="TSY7" s="195"/>
      <c r="TSZ7" s="195"/>
      <c r="TTA7" s="195"/>
      <c r="TTB7" s="195"/>
      <c r="TTC7" s="195"/>
      <c r="TTD7" s="195"/>
      <c r="TTE7" s="195"/>
      <c r="TTF7" s="195"/>
      <c r="TTG7" s="195"/>
      <c r="TTH7" s="195"/>
      <c r="TTI7" s="195"/>
      <c r="TTJ7" s="195"/>
      <c r="TTK7" s="195"/>
      <c r="TTL7" s="195"/>
      <c r="TTM7" s="195"/>
      <c r="TTN7" s="195"/>
      <c r="TTO7" s="195"/>
      <c r="TTP7" s="195"/>
      <c r="TTQ7" s="195"/>
      <c r="TTR7" s="195"/>
      <c r="TTS7" s="195"/>
      <c r="TTT7" s="195"/>
      <c r="TTU7" s="195"/>
      <c r="TTV7" s="195"/>
      <c r="TTW7" s="195"/>
      <c r="TTX7" s="195"/>
      <c r="TTY7" s="195"/>
      <c r="TTZ7" s="195"/>
      <c r="TUA7" s="195"/>
      <c r="TUB7" s="195"/>
      <c r="TUC7" s="195"/>
      <c r="TUD7" s="195"/>
      <c r="TUE7" s="195"/>
      <c r="TUF7" s="195"/>
      <c r="TUG7" s="195"/>
      <c r="TUH7" s="195"/>
      <c r="TUI7" s="195"/>
      <c r="TUJ7" s="195"/>
      <c r="TUK7" s="195"/>
      <c r="TUL7" s="195"/>
      <c r="TUM7" s="195"/>
      <c r="TUN7" s="195"/>
      <c r="TUO7" s="195"/>
      <c r="TUP7" s="195"/>
      <c r="TUQ7" s="195"/>
      <c r="TUR7" s="195"/>
      <c r="TUS7" s="195"/>
      <c r="TUT7" s="195"/>
      <c r="TUU7" s="195"/>
      <c r="TUV7" s="195"/>
      <c r="TUW7" s="195"/>
      <c r="TUX7" s="195"/>
      <c r="TUY7" s="195"/>
      <c r="TUZ7" s="195"/>
      <c r="TVA7" s="195"/>
      <c r="TVB7" s="195"/>
      <c r="TVC7" s="195"/>
      <c r="TVD7" s="195"/>
      <c r="TVE7" s="195"/>
      <c r="TVF7" s="195"/>
      <c r="TVG7" s="195"/>
      <c r="TVH7" s="195"/>
      <c r="TVI7" s="195"/>
      <c r="TVJ7" s="195"/>
      <c r="TVK7" s="195"/>
      <c r="TVL7" s="195"/>
      <c r="TVM7" s="195"/>
      <c r="TVN7" s="195"/>
      <c r="TVO7" s="195"/>
      <c r="TVP7" s="195"/>
      <c r="TVQ7" s="195"/>
      <c r="TVR7" s="195"/>
      <c r="TVS7" s="195"/>
      <c r="TVT7" s="195"/>
      <c r="TVU7" s="195"/>
      <c r="TVV7" s="195"/>
      <c r="TVW7" s="195"/>
      <c r="TVX7" s="195"/>
      <c r="TVY7" s="195"/>
      <c r="TVZ7" s="195"/>
      <c r="TWA7" s="195"/>
      <c r="TWB7" s="195"/>
      <c r="TWC7" s="195"/>
      <c r="TWD7" s="195"/>
      <c r="TWE7" s="195"/>
      <c r="TWF7" s="195"/>
      <c r="TWG7" s="195"/>
      <c r="TWH7" s="195"/>
      <c r="TWI7" s="195"/>
      <c r="TWJ7" s="195"/>
      <c r="TWK7" s="195"/>
      <c r="TWL7" s="195"/>
      <c r="TWM7" s="195"/>
      <c r="TWN7" s="195"/>
      <c r="TWO7" s="195"/>
      <c r="TWP7" s="195"/>
      <c r="TWQ7" s="195"/>
      <c r="TWR7" s="195"/>
      <c r="TWS7" s="195"/>
      <c r="TWT7" s="195"/>
      <c r="TWU7" s="195"/>
      <c r="TWV7" s="195"/>
      <c r="TWW7" s="195"/>
      <c r="TWX7" s="195"/>
      <c r="TWY7" s="195"/>
      <c r="TWZ7" s="195"/>
      <c r="TXA7" s="195"/>
      <c r="TXB7" s="195"/>
      <c r="TXC7" s="195"/>
      <c r="TXD7" s="195"/>
      <c r="TXE7" s="195"/>
      <c r="TXF7" s="195"/>
      <c r="TXG7" s="195"/>
      <c r="TXH7" s="195"/>
      <c r="TXI7" s="195"/>
      <c r="TXJ7" s="195"/>
      <c r="TXK7" s="195"/>
      <c r="TXL7" s="195"/>
      <c r="TXM7" s="195"/>
      <c r="TXN7" s="195"/>
      <c r="TXO7" s="195"/>
      <c r="TXP7" s="195"/>
      <c r="TXQ7" s="195"/>
      <c r="TXR7" s="195"/>
      <c r="TXS7" s="195"/>
      <c r="TXT7" s="195"/>
      <c r="TXU7" s="195"/>
      <c r="TXV7" s="195"/>
      <c r="TXW7" s="195"/>
      <c r="TXX7" s="195"/>
      <c r="TXY7" s="195"/>
      <c r="TXZ7" s="195"/>
      <c r="TYA7" s="195"/>
      <c r="TYB7" s="195"/>
      <c r="TYC7" s="195"/>
      <c r="TYD7" s="195"/>
      <c r="TYE7" s="195"/>
      <c r="TYF7" s="195"/>
      <c r="TYG7" s="195"/>
      <c r="TYH7" s="195"/>
      <c r="TYI7" s="195"/>
      <c r="TYJ7" s="195"/>
      <c r="TYK7" s="195"/>
      <c r="TYL7" s="195"/>
      <c r="TYM7" s="195"/>
      <c r="TYN7" s="195"/>
      <c r="TYO7" s="195"/>
      <c r="TYP7" s="195"/>
      <c r="TYQ7" s="195"/>
      <c r="TYR7" s="195"/>
      <c r="TYS7" s="195"/>
      <c r="TYT7" s="195"/>
      <c r="TYU7" s="195"/>
      <c r="TYV7" s="195"/>
      <c r="TYW7" s="195"/>
      <c r="TYX7" s="195"/>
      <c r="TYY7" s="195"/>
      <c r="TYZ7" s="195"/>
      <c r="TZA7" s="195"/>
      <c r="TZB7" s="195"/>
      <c r="TZC7" s="195"/>
      <c r="TZD7" s="195"/>
      <c r="TZE7" s="195"/>
      <c r="TZF7" s="195"/>
      <c r="TZG7" s="195"/>
      <c r="TZH7" s="195"/>
      <c r="TZI7" s="195"/>
      <c r="TZJ7" s="195"/>
      <c r="TZK7" s="195"/>
      <c r="TZL7" s="195"/>
      <c r="TZM7" s="195"/>
      <c r="TZN7" s="195"/>
      <c r="TZO7" s="195"/>
      <c r="TZP7" s="195"/>
      <c r="TZQ7" s="195"/>
      <c r="TZR7" s="195"/>
      <c r="TZS7" s="195"/>
      <c r="TZT7" s="195"/>
      <c r="TZU7" s="195"/>
      <c r="TZV7" s="195"/>
      <c r="TZW7" s="195"/>
      <c r="TZX7" s="195"/>
      <c r="TZY7" s="195"/>
      <c r="TZZ7" s="195"/>
      <c r="UAA7" s="195"/>
      <c r="UAB7" s="195"/>
      <c r="UAC7" s="195"/>
      <c r="UAD7" s="195"/>
      <c r="UAE7" s="195"/>
      <c r="UAF7" s="195"/>
      <c r="UAG7" s="195"/>
      <c r="UAH7" s="195"/>
      <c r="UAI7" s="195"/>
      <c r="UAJ7" s="195"/>
      <c r="UAK7" s="195"/>
      <c r="UAL7" s="195"/>
      <c r="UAM7" s="195"/>
      <c r="UAN7" s="195"/>
      <c r="UAO7" s="195"/>
      <c r="UAP7" s="195"/>
      <c r="UAQ7" s="195"/>
      <c r="UAR7" s="195"/>
      <c r="UAS7" s="195"/>
      <c r="UAT7" s="195"/>
      <c r="UAU7" s="195"/>
      <c r="UAV7" s="195"/>
      <c r="UAW7" s="195"/>
      <c r="UAX7" s="195"/>
      <c r="UAY7" s="195"/>
      <c r="UAZ7" s="195"/>
      <c r="UBA7" s="195"/>
      <c r="UBB7" s="195"/>
      <c r="UBC7" s="195"/>
      <c r="UBD7" s="195"/>
      <c r="UBE7" s="195"/>
      <c r="UBF7" s="195"/>
      <c r="UBG7" s="195"/>
      <c r="UBH7" s="195"/>
      <c r="UBI7" s="195"/>
      <c r="UBJ7" s="195"/>
      <c r="UBK7" s="195"/>
      <c r="UBL7" s="195"/>
      <c r="UBM7" s="195"/>
      <c r="UBN7" s="195"/>
      <c r="UBO7" s="195"/>
      <c r="UBP7" s="195"/>
      <c r="UBQ7" s="195"/>
      <c r="UBR7" s="195"/>
      <c r="UBS7" s="195"/>
      <c r="UBT7" s="195"/>
      <c r="UBU7" s="195"/>
      <c r="UBV7" s="195"/>
      <c r="UBW7" s="195"/>
      <c r="UBX7" s="195"/>
      <c r="UBY7" s="195"/>
      <c r="UBZ7" s="195"/>
      <c r="UCA7" s="195"/>
      <c r="UCB7" s="195"/>
      <c r="UCC7" s="195"/>
      <c r="UCD7" s="195"/>
      <c r="UCE7" s="195"/>
      <c r="UCF7" s="195"/>
      <c r="UCG7" s="195"/>
      <c r="UCH7" s="195"/>
      <c r="UCI7" s="195"/>
      <c r="UCJ7" s="195"/>
      <c r="UCK7" s="195"/>
      <c r="UCL7" s="195"/>
      <c r="UCM7" s="195"/>
      <c r="UCN7" s="195"/>
      <c r="UCO7" s="195"/>
      <c r="UCP7" s="195"/>
      <c r="UCQ7" s="195"/>
      <c r="UCR7" s="195"/>
      <c r="UCS7" s="195"/>
      <c r="UCT7" s="195"/>
      <c r="UCU7" s="195"/>
      <c r="UCV7" s="195"/>
      <c r="UCW7" s="195"/>
      <c r="UCX7" s="195"/>
      <c r="UCY7" s="195"/>
      <c r="UCZ7" s="195"/>
      <c r="UDA7" s="195"/>
      <c r="UDB7" s="195"/>
      <c r="UDC7" s="195"/>
      <c r="UDD7" s="195"/>
      <c r="UDE7" s="195"/>
      <c r="UDF7" s="195"/>
      <c r="UDG7" s="195"/>
      <c r="UDH7" s="195"/>
      <c r="UDI7" s="195"/>
      <c r="UDJ7" s="195"/>
      <c r="UDK7" s="195"/>
      <c r="UDL7" s="195"/>
      <c r="UDM7" s="195"/>
      <c r="UDN7" s="195"/>
      <c r="UDO7" s="195"/>
      <c r="UDP7" s="195"/>
      <c r="UDQ7" s="195"/>
      <c r="UDR7" s="195"/>
      <c r="UDS7" s="195"/>
      <c r="UDT7" s="195"/>
      <c r="UDU7" s="195"/>
      <c r="UDV7" s="195"/>
      <c r="UDW7" s="195"/>
      <c r="UDX7" s="195"/>
      <c r="UDY7" s="195"/>
      <c r="UDZ7" s="195"/>
      <c r="UEA7" s="195"/>
      <c r="UEB7" s="195"/>
      <c r="UEC7" s="195"/>
      <c r="UED7" s="195"/>
      <c r="UEE7" s="195"/>
      <c r="UEF7" s="195"/>
      <c r="UEG7" s="195"/>
      <c r="UEH7" s="195"/>
      <c r="UEI7" s="195"/>
      <c r="UEJ7" s="195"/>
      <c r="UEK7" s="195"/>
      <c r="UEL7" s="195"/>
      <c r="UEM7" s="195"/>
      <c r="UEN7" s="195"/>
      <c r="UEO7" s="195"/>
      <c r="UEP7" s="195"/>
      <c r="UEQ7" s="195"/>
      <c r="UER7" s="195"/>
      <c r="UES7" s="195"/>
      <c r="UET7" s="195"/>
      <c r="UEU7" s="195"/>
      <c r="UEV7" s="195"/>
      <c r="UEW7" s="195"/>
      <c r="UEX7" s="195"/>
      <c r="UEY7" s="195"/>
      <c r="UEZ7" s="195"/>
      <c r="UFA7" s="195"/>
      <c r="UFB7" s="195"/>
      <c r="UFC7" s="195"/>
      <c r="UFD7" s="195"/>
      <c r="UFE7" s="195"/>
      <c r="UFF7" s="195"/>
      <c r="UFG7" s="195"/>
      <c r="UFH7" s="195"/>
      <c r="UFI7" s="195"/>
      <c r="UFJ7" s="195"/>
      <c r="UFK7" s="195"/>
      <c r="UFL7" s="195"/>
      <c r="UFM7" s="195"/>
      <c r="UFN7" s="195"/>
      <c r="UFO7" s="195"/>
      <c r="UFP7" s="195"/>
      <c r="UFQ7" s="195"/>
      <c r="UFR7" s="195"/>
      <c r="UFS7" s="195"/>
      <c r="UFT7" s="195"/>
      <c r="UFU7" s="195"/>
      <c r="UFV7" s="195"/>
      <c r="UFW7" s="195"/>
      <c r="UFX7" s="195"/>
      <c r="UFY7" s="195"/>
      <c r="UFZ7" s="195"/>
      <c r="UGA7" s="195"/>
      <c r="UGB7" s="195"/>
      <c r="UGC7" s="195"/>
      <c r="UGD7" s="195"/>
      <c r="UGE7" s="195"/>
      <c r="UGF7" s="195"/>
      <c r="UGG7" s="195"/>
      <c r="UGH7" s="195"/>
      <c r="UGI7" s="195"/>
      <c r="UGJ7" s="195"/>
      <c r="UGK7" s="195"/>
      <c r="UGL7" s="195"/>
      <c r="UGM7" s="195"/>
      <c r="UGN7" s="195"/>
      <c r="UGO7" s="195"/>
      <c r="UGP7" s="195"/>
      <c r="UGQ7" s="195"/>
      <c r="UGR7" s="195"/>
      <c r="UGS7" s="195"/>
      <c r="UGT7" s="195"/>
      <c r="UGU7" s="195"/>
      <c r="UGV7" s="195"/>
      <c r="UGW7" s="195"/>
      <c r="UGX7" s="195"/>
      <c r="UGY7" s="195"/>
      <c r="UGZ7" s="195"/>
      <c r="UHA7" s="195"/>
      <c r="UHB7" s="195"/>
      <c r="UHC7" s="195"/>
      <c r="UHD7" s="195"/>
      <c r="UHE7" s="195"/>
      <c r="UHF7" s="195"/>
      <c r="UHG7" s="195"/>
      <c r="UHH7" s="195"/>
      <c r="UHI7" s="195"/>
      <c r="UHJ7" s="195"/>
      <c r="UHK7" s="195"/>
      <c r="UHL7" s="195"/>
      <c r="UHM7" s="195"/>
      <c r="UHN7" s="195"/>
      <c r="UHO7" s="195"/>
      <c r="UHP7" s="195"/>
      <c r="UHQ7" s="195"/>
      <c r="UHR7" s="195"/>
      <c r="UHS7" s="195"/>
      <c r="UHT7" s="195"/>
      <c r="UHU7" s="195"/>
      <c r="UHV7" s="195"/>
      <c r="UHW7" s="195"/>
      <c r="UHX7" s="195"/>
      <c r="UHY7" s="195"/>
      <c r="UHZ7" s="195"/>
      <c r="UIA7" s="195"/>
      <c r="UIB7" s="195"/>
      <c r="UIC7" s="195"/>
      <c r="UID7" s="195"/>
      <c r="UIE7" s="195"/>
      <c r="UIF7" s="195"/>
      <c r="UIG7" s="195"/>
      <c r="UIH7" s="195"/>
      <c r="UII7" s="195"/>
      <c r="UIJ7" s="195"/>
      <c r="UIK7" s="195"/>
      <c r="UIL7" s="195"/>
      <c r="UIM7" s="195"/>
      <c r="UIN7" s="195"/>
      <c r="UIO7" s="195"/>
      <c r="UIP7" s="195"/>
      <c r="UIQ7" s="195"/>
      <c r="UIR7" s="195"/>
      <c r="UIS7" s="195"/>
      <c r="UIT7" s="195"/>
      <c r="UIU7" s="195"/>
      <c r="UIV7" s="195"/>
      <c r="UIW7" s="195"/>
      <c r="UIX7" s="195"/>
      <c r="UIY7" s="195"/>
      <c r="UIZ7" s="195"/>
      <c r="UJA7" s="195"/>
      <c r="UJB7" s="195"/>
      <c r="UJC7" s="195"/>
      <c r="UJD7" s="195"/>
      <c r="UJE7" s="195"/>
      <c r="UJF7" s="195"/>
      <c r="UJG7" s="195"/>
      <c r="UJH7" s="195"/>
      <c r="UJI7" s="195"/>
      <c r="UJJ7" s="195"/>
      <c r="UJK7" s="195"/>
      <c r="UJL7" s="195"/>
      <c r="UJM7" s="195"/>
      <c r="UJN7" s="195"/>
      <c r="UJO7" s="195"/>
      <c r="UJP7" s="195"/>
      <c r="UJQ7" s="195"/>
      <c r="UJR7" s="195"/>
      <c r="UJS7" s="195"/>
      <c r="UJT7" s="195"/>
      <c r="UJU7" s="195"/>
      <c r="UJV7" s="195"/>
      <c r="UJW7" s="195"/>
      <c r="UJX7" s="195"/>
      <c r="UJY7" s="195"/>
      <c r="UJZ7" s="195"/>
      <c r="UKA7" s="195"/>
      <c r="UKB7" s="195"/>
      <c r="UKC7" s="195"/>
      <c r="UKD7" s="195"/>
      <c r="UKE7" s="195"/>
      <c r="UKF7" s="195"/>
      <c r="UKG7" s="195"/>
      <c r="UKH7" s="195"/>
      <c r="UKI7" s="195"/>
      <c r="UKJ7" s="195"/>
      <c r="UKK7" s="195"/>
      <c r="UKL7" s="195"/>
      <c r="UKM7" s="195"/>
      <c r="UKN7" s="195"/>
      <c r="UKO7" s="195"/>
      <c r="UKP7" s="195"/>
      <c r="UKQ7" s="195"/>
      <c r="UKR7" s="195"/>
      <c r="UKS7" s="195"/>
      <c r="UKT7" s="195"/>
      <c r="UKU7" s="195"/>
      <c r="UKV7" s="195"/>
      <c r="UKW7" s="195"/>
      <c r="UKX7" s="195"/>
      <c r="UKY7" s="195"/>
      <c r="UKZ7" s="195"/>
      <c r="ULA7" s="195"/>
      <c r="ULB7" s="195"/>
      <c r="ULC7" s="195"/>
      <c r="ULD7" s="195"/>
      <c r="ULE7" s="195"/>
      <c r="ULF7" s="195"/>
      <c r="ULG7" s="195"/>
      <c r="ULH7" s="195"/>
      <c r="ULI7" s="195"/>
      <c r="ULJ7" s="195"/>
      <c r="ULK7" s="195"/>
      <c r="ULL7" s="195"/>
      <c r="ULM7" s="195"/>
      <c r="ULN7" s="195"/>
      <c r="ULO7" s="195"/>
      <c r="ULP7" s="195"/>
      <c r="ULQ7" s="195"/>
      <c r="ULR7" s="195"/>
      <c r="ULS7" s="195"/>
      <c r="ULT7" s="195"/>
      <c r="ULU7" s="195"/>
      <c r="ULV7" s="195"/>
      <c r="ULW7" s="195"/>
      <c r="ULX7" s="195"/>
      <c r="ULY7" s="195"/>
      <c r="ULZ7" s="195"/>
      <c r="UMA7" s="195"/>
      <c r="UMB7" s="195"/>
      <c r="UMC7" s="195"/>
      <c r="UMD7" s="195"/>
      <c r="UME7" s="195"/>
      <c r="UMF7" s="195"/>
      <c r="UMG7" s="195"/>
      <c r="UMH7" s="195"/>
      <c r="UMI7" s="195"/>
      <c r="UMJ7" s="195"/>
      <c r="UMK7" s="195"/>
      <c r="UML7" s="195"/>
      <c r="UMM7" s="195"/>
      <c r="UMN7" s="195"/>
      <c r="UMO7" s="195"/>
      <c r="UMP7" s="195"/>
      <c r="UMQ7" s="195"/>
      <c r="UMR7" s="195"/>
      <c r="UMS7" s="195"/>
      <c r="UMT7" s="195"/>
      <c r="UMU7" s="195"/>
      <c r="UMV7" s="195"/>
      <c r="UMW7" s="195"/>
      <c r="UMX7" s="195"/>
      <c r="UMY7" s="195"/>
      <c r="UMZ7" s="195"/>
      <c r="UNA7" s="195"/>
      <c r="UNB7" s="195"/>
      <c r="UNC7" s="195"/>
      <c r="UND7" s="195"/>
      <c r="UNE7" s="195"/>
      <c r="UNF7" s="195"/>
      <c r="UNG7" s="195"/>
      <c r="UNH7" s="195"/>
      <c r="UNI7" s="195"/>
      <c r="UNJ7" s="195"/>
      <c r="UNK7" s="195"/>
      <c r="UNL7" s="195"/>
      <c r="UNM7" s="195"/>
      <c r="UNN7" s="195"/>
      <c r="UNO7" s="195"/>
      <c r="UNP7" s="195"/>
      <c r="UNQ7" s="195"/>
      <c r="UNR7" s="195"/>
      <c r="UNS7" s="195"/>
      <c r="UNT7" s="195"/>
      <c r="UNU7" s="195"/>
      <c r="UNV7" s="195"/>
      <c r="UNW7" s="195"/>
      <c r="UNX7" s="195"/>
      <c r="UNY7" s="195"/>
      <c r="UNZ7" s="195"/>
      <c r="UOA7" s="195"/>
      <c r="UOB7" s="195"/>
      <c r="UOC7" s="195"/>
      <c r="UOD7" s="195"/>
      <c r="UOE7" s="195"/>
      <c r="UOF7" s="195"/>
      <c r="UOG7" s="195"/>
      <c r="UOH7" s="195"/>
      <c r="UOI7" s="195"/>
      <c r="UOJ7" s="195"/>
      <c r="UOK7" s="195"/>
      <c r="UOL7" s="195"/>
      <c r="UOM7" s="195"/>
      <c r="UON7" s="195"/>
      <c r="UOO7" s="195"/>
      <c r="UOP7" s="195"/>
      <c r="UOQ7" s="195"/>
      <c r="UOR7" s="195"/>
      <c r="UOS7" s="195"/>
      <c r="UOT7" s="195"/>
      <c r="UOU7" s="195"/>
      <c r="UOV7" s="195"/>
      <c r="UOW7" s="195"/>
      <c r="UOX7" s="195"/>
      <c r="UOY7" s="195"/>
      <c r="UOZ7" s="195"/>
      <c r="UPA7" s="195"/>
      <c r="UPB7" s="195"/>
      <c r="UPC7" s="195"/>
      <c r="UPD7" s="195"/>
      <c r="UPE7" s="195"/>
      <c r="UPF7" s="195"/>
      <c r="UPG7" s="195"/>
      <c r="UPH7" s="195"/>
      <c r="UPI7" s="195"/>
      <c r="UPJ7" s="195"/>
      <c r="UPK7" s="195"/>
      <c r="UPL7" s="195"/>
      <c r="UPM7" s="195"/>
      <c r="UPN7" s="195"/>
      <c r="UPO7" s="195"/>
      <c r="UPP7" s="195"/>
      <c r="UPQ7" s="195"/>
      <c r="UPR7" s="195"/>
      <c r="UPS7" s="195"/>
      <c r="UPT7" s="195"/>
      <c r="UPU7" s="195"/>
      <c r="UPV7" s="195"/>
      <c r="UPW7" s="195"/>
      <c r="UPX7" s="195"/>
      <c r="UPY7" s="195"/>
      <c r="UPZ7" s="195"/>
      <c r="UQA7" s="195"/>
      <c r="UQB7" s="195"/>
      <c r="UQC7" s="195"/>
      <c r="UQD7" s="195"/>
      <c r="UQE7" s="195"/>
      <c r="UQF7" s="195"/>
      <c r="UQG7" s="195"/>
      <c r="UQH7" s="195"/>
      <c r="UQI7" s="195"/>
      <c r="UQJ7" s="195"/>
      <c r="UQK7" s="195"/>
      <c r="UQL7" s="195"/>
      <c r="UQM7" s="195"/>
      <c r="UQN7" s="195"/>
      <c r="UQO7" s="195"/>
      <c r="UQP7" s="195"/>
      <c r="UQQ7" s="195"/>
      <c r="UQR7" s="195"/>
      <c r="UQS7" s="195"/>
      <c r="UQT7" s="195"/>
      <c r="UQU7" s="195"/>
      <c r="UQV7" s="195"/>
      <c r="UQW7" s="195"/>
      <c r="UQX7" s="195"/>
      <c r="UQY7" s="195"/>
      <c r="UQZ7" s="195"/>
      <c r="URA7" s="195"/>
      <c r="URB7" s="195"/>
      <c r="URC7" s="195"/>
      <c r="URD7" s="195"/>
      <c r="URE7" s="195"/>
      <c r="URF7" s="195"/>
      <c r="URG7" s="195"/>
      <c r="URH7" s="195"/>
      <c r="URI7" s="195"/>
      <c r="URJ7" s="195"/>
      <c r="URK7" s="195"/>
      <c r="URL7" s="195"/>
      <c r="URM7" s="195"/>
      <c r="URN7" s="195"/>
      <c r="URO7" s="195"/>
      <c r="URP7" s="195"/>
      <c r="URQ7" s="195"/>
      <c r="URR7" s="195"/>
      <c r="URS7" s="195"/>
      <c r="URT7" s="195"/>
      <c r="URU7" s="195"/>
      <c r="URV7" s="195"/>
      <c r="URW7" s="195"/>
      <c r="URX7" s="195"/>
      <c r="URY7" s="195"/>
      <c r="URZ7" s="195"/>
      <c r="USA7" s="195"/>
      <c r="USB7" s="195"/>
      <c r="USC7" s="195"/>
      <c r="USD7" s="195"/>
      <c r="USE7" s="195"/>
      <c r="USF7" s="195"/>
      <c r="USG7" s="195"/>
      <c r="USH7" s="195"/>
      <c r="USI7" s="195"/>
      <c r="USJ7" s="195"/>
      <c r="USK7" s="195"/>
      <c r="USL7" s="195"/>
      <c r="USM7" s="195"/>
      <c r="USN7" s="195"/>
      <c r="USO7" s="195"/>
      <c r="USP7" s="195"/>
      <c r="USQ7" s="195"/>
      <c r="USR7" s="195"/>
      <c r="USS7" s="195"/>
      <c r="UST7" s="195"/>
      <c r="USU7" s="195"/>
      <c r="USV7" s="195"/>
      <c r="USW7" s="195"/>
      <c r="USX7" s="195"/>
      <c r="USY7" s="195"/>
      <c r="USZ7" s="195"/>
      <c r="UTA7" s="195"/>
      <c r="UTB7" s="195"/>
      <c r="UTC7" s="195"/>
      <c r="UTD7" s="195"/>
      <c r="UTE7" s="195"/>
      <c r="UTF7" s="195"/>
      <c r="UTG7" s="195"/>
      <c r="UTH7" s="195"/>
      <c r="UTI7" s="195"/>
      <c r="UTJ7" s="195"/>
      <c r="UTK7" s="195"/>
      <c r="UTL7" s="195"/>
      <c r="UTM7" s="195"/>
      <c r="UTN7" s="195"/>
      <c r="UTO7" s="195"/>
      <c r="UTP7" s="195"/>
      <c r="UTQ7" s="195"/>
      <c r="UTR7" s="195"/>
      <c r="UTS7" s="195"/>
      <c r="UTT7" s="195"/>
      <c r="UTU7" s="195"/>
      <c r="UTV7" s="195"/>
      <c r="UTW7" s="195"/>
      <c r="UTX7" s="195"/>
      <c r="UTY7" s="195"/>
      <c r="UTZ7" s="195"/>
      <c r="UUA7" s="195"/>
      <c r="UUB7" s="195"/>
      <c r="UUC7" s="195"/>
      <c r="UUD7" s="195"/>
      <c r="UUE7" s="195"/>
      <c r="UUF7" s="195"/>
      <c r="UUG7" s="195"/>
      <c r="UUH7" s="195"/>
      <c r="UUI7" s="195"/>
      <c r="UUJ7" s="195"/>
      <c r="UUK7" s="195"/>
      <c r="UUL7" s="195"/>
      <c r="UUM7" s="195"/>
      <c r="UUN7" s="195"/>
      <c r="UUO7" s="195"/>
      <c r="UUP7" s="195"/>
      <c r="UUQ7" s="195"/>
      <c r="UUR7" s="195"/>
      <c r="UUS7" s="195"/>
      <c r="UUT7" s="195"/>
      <c r="UUU7" s="195"/>
      <c r="UUV7" s="195"/>
      <c r="UUW7" s="195"/>
      <c r="UUX7" s="195"/>
      <c r="UUY7" s="195"/>
      <c r="UUZ7" s="195"/>
      <c r="UVA7" s="195"/>
      <c r="UVB7" s="195"/>
      <c r="UVC7" s="195"/>
      <c r="UVD7" s="195"/>
      <c r="UVE7" s="195"/>
      <c r="UVF7" s="195"/>
      <c r="UVG7" s="195"/>
      <c r="UVH7" s="195"/>
      <c r="UVI7" s="195"/>
      <c r="UVJ7" s="195"/>
      <c r="UVK7" s="195"/>
      <c r="UVL7" s="195"/>
      <c r="UVM7" s="195"/>
      <c r="UVN7" s="195"/>
      <c r="UVO7" s="195"/>
      <c r="UVP7" s="195"/>
      <c r="UVQ7" s="195"/>
      <c r="UVR7" s="195"/>
      <c r="UVS7" s="195"/>
      <c r="UVT7" s="195"/>
      <c r="UVU7" s="195"/>
      <c r="UVV7" s="195"/>
      <c r="UVW7" s="195"/>
      <c r="UVX7" s="195"/>
      <c r="UVY7" s="195"/>
      <c r="UVZ7" s="195"/>
      <c r="UWA7" s="195"/>
      <c r="UWB7" s="195"/>
      <c r="UWC7" s="195"/>
      <c r="UWD7" s="195"/>
      <c r="UWE7" s="195"/>
      <c r="UWF7" s="195"/>
      <c r="UWG7" s="195"/>
      <c r="UWH7" s="195"/>
      <c r="UWI7" s="195"/>
      <c r="UWJ7" s="195"/>
      <c r="UWK7" s="195"/>
      <c r="UWL7" s="195"/>
      <c r="UWM7" s="195"/>
      <c r="UWN7" s="195"/>
      <c r="UWO7" s="195"/>
      <c r="UWP7" s="195"/>
      <c r="UWQ7" s="195"/>
      <c r="UWR7" s="195"/>
      <c r="UWS7" s="195"/>
      <c r="UWT7" s="195"/>
      <c r="UWU7" s="195"/>
      <c r="UWV7" s="195"/>
      <c r="UWW7" s="195"/>
      <c r="UWX7" s="195"/>
      <c r="UWY7" s="195"/>
      <c r="UWZ7" s="195"/>
      <c r="UXA7" s="195"/>
      <c r="UXB7" s="195"/>
      <c r="UXC7" s="195"/>
      <c r="UXD7" s="195"/>
      <c r="UXE7" s="195"/>
      <c r="UXF7" s="195"/>
      <c r="UXG7" s="195"/>
      <c r="UXH7" s="195"/>
      <c r="UXI7" s="195"/>
      <c r="UXJ7" s="195"/>
      <c r="UXK7" s="195"/>
      <c r="UXL7" s="195"/>
      <c r="UXM7" s="195"/>
      <c r="UXN7" s="195"/>
      <c r="UXO7" s="195"/>
      <c r="UXP7" s="195"/>
      <c r="UXQ7" s="195"/>
      <c r="UXR7" s="195"/>
      <c r="UXS7" s="195"/>
      <c r="UXT7" s="195"/>
      <c r="UXU7" s="195"/>
      <c r="UXV7" s="195"/>
      <c r="UXW7" s="195"/>
      <c r="UXX7" s="195"/>
      <c r="UXY7" s="195"/>
      <c r="UXZ7" s="195"/>
      <c r="UYA7" s="195"/>
      <c r="UYB7" s="195"/>
      <c r="UYC7" s="195"/>
      <c r="UYD7" s="195"/>
      <c r="UYE7" s="195"/>
      <c r="UYF7" s="195"/>
      <c r="UYG7" s="195"/>
      <c r="UYH7" s="195"/>
      <c r="UYI7" s="195"/>
      <c r="UYJ7" s="195"/>
      <c r="UYK7" s="195"/>
      <c r="UYL7" s="195"/>
      <c r="UYM7" s="195"/>
      <c r="UYN7" s="195"/>
      <c r="UYO7" s="195"/>
      <c r="UYP7" s="195"/>
      <c r="UYQ7" s="195"/>
      <c r="UYR7" s="195"/>
      <c r="UYS7" s="195"/>
      <c r="UYT7" s="195"/>
      <c r="UYU7" s="195"/>
      <c r="UYV7" s="195"/>
      <c r="UYW7" s="195"/>
      <c r="UYX7" s="195"/>
      <c r="UYY7" s="195"/>
      <c r="UYZ7" s="195"/>
      <c r="UZA7" s="195"/>
      <c r="UZB7" s="195"/>
      <c r="UZC7" s="195"/>
      <c r="UZD7" s="195"/>
      <c r="UZE7" s="195"/>
      <c r="UZF7" s="195"/>
      <c r="UZG7" s="195"/>
      <c r="UZH7" s="195"/>
      <c r="UZI7" s="195"/>
      <c r="UZJ7" s="195"/>
      <c r="UZK7" s="195"/>
      <c r="UZL7" s="195"/>
      <c r="UZM7" s="195"/>
      <c r="UZN7" s="195"/>
      <c r="UZO7" s="195"/>
      <c r="UZP7" s="195"/>
      <c r="UZQ7" s="195"/>
      <c r="UZR7" s="195"/>
      <c r="UZS7" s="195"/>
      <c r="UZT7" s="195"/>
      <c r="UZU7" s="195"/>
      <c r="UZV7" s="195"/>
      <c r="UZW7" s="195"/>
      <c r="UZX7" s="195"/>
      <c r="UZY7" s="195"/>
      <c r="UZZ7" s="195"/>
      <c r="VAA7" s="195"/>
      <c r="VAB7" s="195"/>
      <c r="VAC7" s="195"/>
      <c r="VAD7" s="195"/>
      <c r="VAE7" s="195"/>
      <c r="VAF7" s="195"/>
      <c r="VAG7" s="195"/>
      <c r="VAH7" s="195"/>
      <c r="VAI7" s="195"/>
      <c r="VAJ7" s="195"/>
      <c r="VAK7" s="195"/>
      <c r="VAL7" s="195"/>
      <c r="VAM7" s="195"/>
      <c r="VAN7" s="195"/>
      <c r="VAO7" s="195"/>
      <c r="VAP7" s="195"/>
      <c r="VAQ7" s="195"/>
      <c r="VAR7" s="195"/>
      <c r="VAS7" s="195"/>
      <c r="VAT7" s="195"/>
      <c r="VAU7" s="195"/>
      <c r="VAV7" s="195"/>
      <c r="VAW7" s="195"/>
      <c r="VAX7" s="195"/>
      <c r="VAY7" s="195"/>
      <c r="VAZ7" s="195"/>
      <c r="VBA7" s="195"/>
      <c r="VBB7" s="195"/>
      <c r="VBC7" s="195"/>
      <c r="VBD7" s="195"/>
      <c r="VBE7" s="195"/>
      <c r="VBF7" s="195"/>
      <c r="VBG7" s="195"/>
      <c r="VBH7" s="195"/>
      <c r="VBI7" s="195"/>
      <c r="VBJ7" s="195"/>
      <c r="VBK7" s="195"/>
      <c r="VBL7" s="195"/>
      <c r="VBM7" s="195"/>
      <c r="VBN7" s="195"/>
      <c r="VBO7" s="195"/>
      <c r="VBP7" s="195"/>
      <c r="VBQ7" s="195"/>
      <c r="VBR7" s="195"/>
      <c r="VBS7" s="195"/>
      <c r="VBT7" s="195"/>
      <c r="VBU7" s="195"/>
      <c r="VBV7" s="195"/>
      <c r="VBW7" s="195"/>
      <c r="VBX7" s="195"/>
      <c r="VBY7" s="195"/>
      <c r="VBZ7" s="195"/>
      <c r="VCA7" s="195"/>
      <c r="VCB7" s="195"/>
      <c r="VCC7" s="195"/>
      <c r="VCD7" s="195"/>
      <c r="VCE7" s="195"/>
      <c r="VCF7" s="195"/>
      <c r="VCG7" s="195"/>
      <c r="VCH7" s="195"/>
      <c r="VCI7" s="195"/>
      <c r="VCJ7" s="195"/>
      <c r="VCK7" s="195"/>
      <c r="VCL7" s="195"/>
      <c r="VCM7" s="195"/>
      <c r="VCN7" s="195"/>
      <c r="VCO7" s="195"/>
      <c r="VCP7" s="195"/>
      <c r="VCQ7" s="195"/>
      <c r="VCR7" s="195"/>
      <c r="VCS7" s="195"/>
      <c r="VCT7" s="195"/>
      <c r="VCU7" s="195"/>
      <c r="VCV7" s="195"/>
      <c r="VCW7" s="195"/>
      <c r="VCX7" s="195"/>
      <c r="VCY7" s="195"/>
      <c r="VCZ7" s="195"/>
      <c r="VDA7" s="195"/>
      <c r="VDB7" s="195"/>
      <c r="VDC7" s="195"/>
      <c r="VDD7" s="195"/>
      <c r="VDE7" s="195"/>
      <c r="VDF7" s="195"/>
      <c r="VDG7" s="195"/>
      <c r="VDH7" s="195"/>
      <c r="VDI7" s="195"/>
      <c r="VDJ7" s="195"/>
      <c r="VDK7" s="195"/>
      <c r="VDL7" s="195"/>
      <c r="VDM7" s="195"/>
      <c r="VDN7" s="195"/>
      <c r="VDO7" s="195"/>
      <c r="VDP7" s="195"/>
      <c r="VDQ7" s="195"/>
      <c r="VDR7" s="195"/>
      <c r="VDS7" s="195"/>
      <c r="VDT7" s="195"/>
      <c r="VDU7" s="195"/>
      <c r="VDV7" s="195"/>
      <c r="VDW7" s="195"/>
      <c r="VDX7" s="195"/>
      <c r="VDY7" s="195"/>
      <c r="VDZ7" s="195"/>
      <c r="VEA7" s="195"/>
      <c r="VEB7" s="195"/>
      <c r="VEC7" s="195"/>
      <c r="VED7" s="195"/>
      <c r="VEE7" s="195"/>
      <c r="VEF7" s="195"/>
      <c r="VEG7" s="195"/>
      <c r="VEH7" s="195"/>
      <c r="VEI7" s="195"/>
      <c r="VEJ7" s="195"/>
      <c r="VEK7" s="195"/>
      <c r="VEL7" s="195"/>
      <c r="VEM7" s="195"/>
      <c r="VEN7" s="195"/>
      <c r="VEO7" s="195"/>
      <c r="VEP7" s="195"/>
      <c r="VEQ7" s="195"/>
      <c r="VER7" s="195"/>
      <c r="VES7" s="195"/>
      <c r="VET7" s="195"/>
      <c r="VEU7" s="195"/>
      <c r="VEV7" s="195"/>
      <c r="VEW7" s="195"/>
      <c r="VEX7" s="195"/>
      <c r="VEY7" s="195"/>
      <c r="VEZ7" s="195"/>
      <c r="VFA7" s="195"/>
      <c r="VFB7" s="195"/>
      <c r="VFC7" s="195"/>
      <c r="VFD7" s="195"/>
      <c r="VFE7" s="195"/>
      <c r="VFF7" s="195"/>
      <c r="VFG7" s="195"/>
      <c r="VFH7" s="195"/>
      <c r="VFI7" s="195"/>
      <c r="VFJ7" s="195"/>
      <c r="VFK7" s="195"/>
      <c r="VFL7" s="195"/>
      <c r="VFM7" s="195"/>
      <c r="VFN7" s="195"/>
      <c r="VFO7" s="195"/>
      <c r="VFP7" s="195"/>
      <c r="VFQ7" s="195"/>
      <c r="VFR7" s="195"/>
      <c r="VFS7" s="195"/>
      <c r="VFT7" s="195"/>
      <c r="VFU7" s="195"/>
      <c r="VFV7" s="195"/>
      <c r="VFW7" s="195"/>
      <c r="VFX7" s="195"/>
      <c r="VFY7" s="195"/>
      <c r="VFZ7" s="195"/>
      <c r="VGA7" s="195"/>
      <c r="VGB7" s="195"/>
      <c r="VGC7" s="195"/>
      <c r="VGD7" s="195"/>
      <c r="VGE7" s="195"/>
      <c r="VGF7" s="195"/>
      <c r="VGG7" s="195"/>
      <c r="VGH7" s="195"/>
      <c r="VGI7" s="195"/>
      <c r="VGJ7" s="195"/>
      <c r="VGK7" s="195"/>
      <c r="VGL7" s="195"/>
      <c r="VGM7" s="195"/>
      <c r="VGN7" s="195"/>
      <c r="VGO7" s="195"/>
      <c r="VGP7" s="195"/>
      <c r="VGQ7" s="195"/>
      <c r="VGR7" s="195"/>
      <c r="VGS7" s="195"/>
      <c r="VGT7" s="195"/>
      <c r="VGU7" s="195"/>
      <c r="VGV7" s="195"/>
      <c r="VGW7" s="195"/>
      <c r="VGX7" s="195"/>
      <c r="VGY7" s="195"/>
      <c r="VGZ7" s="195"/>
      <c r="VHA7" s="195"/>
      <c r="VHB7" s="195"/>
      <c r="VHC7" s="195"/>
      <c r="VHD7" s="195"/>
      <c r="VHE7" s="195"/>
      <c r="VHF7" s="195"/>
      <c r="VHG7" s="195"/>
      <c r="VHH7" s="195"/>
      <c r="VHI7" s="195"/>
      <c r="VHJ7" s="195"/>
      <c r="VHK7" s="195"/>
      <c r="VHL7" s="195"/>
      <c r="VHM7" s="195"/>
      <c r="VHN7" s="195"/>
      <c r="VHO7" s="195"/>
      <c r="VHP7" s="195"/>
      <c r="VHQ7" s="195"/>
      <c r="VHR7" s="195"/>
      <c r="VHS7" s="195"/>
      <c r="VHT7" s="195"/>
      <c r="VHU7" s="195"/>
      <c r="VHV7" s="195"/>
      <c r="VHW7" s="195"/>
      <c r="VHX7" s="195"/>
      <c r="VHY7" s="195"/>
      <c r="VHZ7" s="195"/>
      <c r="VIA7" s="195"/>
      <c r="VIB7" s="195"/>
      <c r="VIC7" s="195"/>
      <c r="VID7" s="195"/>
      <c r="VIE7" s="195"/>
      <c r="VIF7" s="195"/>
      <c r="VIG7" s="195"/>
      <c r="VIH7" s="195"/>
      <c r="VII7" s="195"/>
      <c r="VIJ7" s="195"/>
      <c r="VIK7" s="195"/>
      <c r="VIL7" s="195"/>
      <c r="VIM7" s="195"/>
      <c r="VIN7" s="195"/>
      <c r="VIO7" s="195"/>
      <c r="VIP7" s="195"/>
      <c r="VIQ7" s="195"/>
      <c r="VIR7" s="195"/>
      <c r="VIS7" s="195"/>
      <c r="VIT7" s="195"/>
      <c r="VIU7" s="195"/>
      <c r="VIV7" s="195"/>
      <c r="VIW7" s="195"/>
      <c r="VIX7" s="195"/>
      <c r="VIY7" s="195"/>
      <c r="VIZ7" s="195"/>
      <c r="VJA7" s="195"/>
      <c r="VJB7" s="195"/>
      <c r="VJC7" s="195"/>
      <c r="VJD7" s="195"/>
      <c r="VJE7" s="195"/>
      <c r="VJF7" s="195"/>
      <c r="VJG7" s="195"/>
      <c r="VJH7" s="195"/>
      <c r="VJI7" s="195"/>
      <c r="VJJ7" s="195"/>
      <c r="VJK7" s="195"/>
      <c r="VJL7" s="195"/>
      <c r="VJM7" s="195"/>
      <c r="VJN7" s="195"/>
      <c r="VJO7" s="195"/>
      <c r="VJP7" s="195"/>
      <c r="VJQ7" s="195"/>
      <c r="VJR7" s="195"/>
      <c r="VJS7" s="195"/>
      <c r="VJT7" s="195"/>
      <c r="VJU7" s="195"/>
      <c r="VJV7" s="195"/>
      <c r="VJW7" s="195"/>
      <c r="VJX7" s="195"/>
      <c r="VJY7" s="195"/>
      <c r="VJZ7" s="195"/>
      <c r="VKA7" s="195"/>
      <c r="VKB7" s="195"/>
      <c r="VKC7" s="195"/>
      <c r="VKD7" s="195"/>
      <c r="VKE7" s="195"/>
      <c r="VKF7" s="195"/>
      <c r="VKG7" s="195"/>
      <c r="VKH7" s="195"/>
      <c r="VKI7" s="195"/>
      <c r="VKJ7" s="195"/>
      <c r="VKK7" s="195"/>
      <c r="VKL7" s="195"/>
      <c r="VKM7" s="195"/>
      <c r="VKN7" s="195"/>
      <c r="VKO7" s="195"/>
      <c r="VKP7" s="195"/>
      <c r="VKQ7" s="195"/>
      <c r="VKR7" s="195"/>
      <c r="VKS7" s="195"/>
      <c r="VKT7" s="195"/>
      <c r="VKU7" s="195"/>
      <c r="VKV7" s="195"/>
      <c r="VKW7" s="195"/>
      <c r="VKX7" s="195"/>
      <c r="VKY7" s="195"/>
      <c r="VKZ7" s="195"/>
      <c r="VLA7" s="195"/>
      <c r="VLB7" s="195"/>
      <c r="VLC7" s="195"/>
      <c r="VLD7" s="195"/>
      <c r="VLE7" s="195"/>
      <c r="VLF7" s="195"/>
      <c r="VLG7" s="195"/>
      <c r="VLH7" s="195"/>
      <c r="VLI7" s="195"/>
      <c r="VLJ7" s="195"/>
      <c r="VLK7" s="195"/>
      <c r="VLL7" s="195"/>
      <c r="VLM7" s="195"/>
      <c r="VLN7" s="195"/>
      <c r="VLO7" s="195"/>
      <c r="VLP7" s="195"/>
      <c r="VLQ7" s="195"/>
      <c r="VLR7" s="195"/>
      <c r="VLS7" s="195"/>
      <c r="VLT7" s="195"/>
      <c r="VLU7" s="195"/>
      <c r="VLV7" s="195"/>
      <c r="VLW7" s="195"/>
      <c r="VLX7" s="195"/>
      <c r="VLY7" s="195"/>
      <c r="VLZ7" s="195"/>
      <c r="VMA7" s="195"/>
      <c r="VMB7" s="195"/>
      <c r="VMC7" s="195"/>
      <c r="VMD7" s="195"/>
      <c r="VME7" s="195"/>
      <c r="VMF7" s="195"/>
      <c r="VMG7" s="195"/>
      <c r="VMH7" s="195"/>
      <c r="VMI7" s="195"/>
      <c r="VMJ7" s="195"/>
      <c r="VMK7" s="195"/>
      <c r="VML7" s="195"/>
      <c r="VMM7" s="195"/>
      <c r="VMN7" s="195"/>
      <c r="VMO7" s="195"/>
      <c r="VMP7" s="195"/>
      <c r="VMQ7" s="195"/>
      <c r="VMR7" s="195"/>
      <c r="VMS7" s="195"/>
      <c r="VMT7" s="195"/>
      <c r="VMU7" s="195"/>
      <c r="VMV7" s="195"/>
      <c r="VMW7" s="195"/>
      <c r="VMX7" s="195"/>
      <c r="VMY7" s="195"/>
      <c r="VMZ7" s="195"/>
      <c r="VNA7" s="195"/>
      <c r="VNB7" s="195"/>
      <c r="VNC7" s="195"/>
      <c r="VND7" s="195"/>
      <c r="VNE7" s="195"/>
      <c r="VNF7" s="195"/>
      <c r="VNG7" s="195"/>
      <c r="VNH7" s="195"/>
      <c r="VNI7" s="195"/>
      <c r="VNJ7" s="195"/>
      <c r="VNK7" s="195"/>
      <c r="VNL7" s="195"/>
      <c r="VNM7" s="195"/>
      <c r="VNN7" s="195"/>
      <c r="VNO7" s="195"/>
      <c r="VNP7" s="195"/>
      <c r="VNQ7" s="195"/>
      <c r="VNR7" s="195"/>
      <c r="VNS7" s="195"/>
      <c r="VNT7" s="195"/>
      <c r="VNU7" s="195"/>
      <c r="VNV7" s="195"/>
      <c r="VNW7" s="195"/>
      <c r="VNX7" s="195"/>
      <c r="VNY7" s="195"/>
      <c r="VNZ7" s="195"/>
      <c r="VOA7" s="195"/>
      <c r="VOB7" s="195"/>
      <c r="VOC7" s="195"/>
      <c r="VOD7" s="195"/>
      <c r="VOE7" s="195"/>
      <c r="VOF7" s="195"/>
      <c r="VOG7" s="195"/>
      <c r="VOH7" s="195"/>
      <c r="VOI7" s="195"/>
      <c r="VOJ7" s="195"/>
      <c r="VOK7" s="195"/>
      <c r="VOL7" s="195"/>
      <c r="VOM7" s="195"/>
      <c r="VON7" s="195"/>
      <c r="VOO7" s="195"/>
      <c r="VOP7" s="195"/>
      <c r="VOQ7" s="195"/>
      <c r="VOR7" s="195"/>
      <c r="VOS7" s="195"/>
      <c r="VOT7" s="195"/>
      <c r="VOU7" s="195"/>
      <c r="VOV7" s="195"/>
      <c r="VOW7" s="195"/>
      <c r="VOX7" s="195"/>
      <c r="VOY7" s="195"/>
      <c r="VOZ7" s="195"/>
      <c r="VPA7" s="195"/>
      <c r="VPB7" s="195"/>
      <c r="VPC7" s="195"/>
      <c r="VPD7" s="195"/>
      <c r="VPE7" s="195"/>
      <c r="VPF7" s="195"/>
      <c r="VPG7" s="195"/>
      <c r="VPH7" s="195"/>
      <c r="VPI7" s="195"/>
      <c r="VPJ7" s="195"/>
      <c r="VPK7" s="195"/>
      <c r="VPL7" s="195"/>
      <c r="VPM7" s="195"/>
      <c r="VPN7" s="195"/>
      <c r="VPO7" s="195"/>
      <c r="VPP7" s="195"/>
      <c r="VPQ7" s="195"/>
      <c r="VPR7" s="195"/>
      <c r="VPS7" s="195"/>
      <c r="VPT7" s="195"/>
      <c r="VPU7" s="195"/>
      <c r="VPV7" s="195"/>
      <c r="VPW7" s="195"/>
      <c r="VPX7" s="195"/>
      <c r="VPY7" s="195"/>
      <c r="VPZ7" s="195"/>
      <c r="VQA7" s="195"/>
      <c r="VQB7" s="195"/>
      <c r="VQC7" s="195"/>
      <c r="VQD7" s="195"/>
      <c r="VQE7" s="195"/>
      <c r="VQF7" s="195"/>
      <c r="VQG7" s="195"/>
      <c r="VQH7" s="195"/>
      <c r="VQI7" s="195"/>
      <c r="VQJ7" s="195"/>
      <c r="VQK7" s="195"/>
      <c r="VQL7" s="195"/>
      <c r="VQM7" s="195"/>
      <c r="VQN7" s="195"/>
      <c r="VQO7" s="195"/>
      <c r="VQP7" s="195"/>
      <c r="VQQ7" s="195"/>
      <c r="VQR7" s="195"/>
      <c r="VQS7" s="195"/>
      <c r="VQT7" s="195"/>
      <c r="VQU7" s="195"/>
      <c r="VQV7" s="195"/>
      <c r="VQW7" s="195"/>
      <c r="VQX7" s="195"/>
      <c r="VQY7" s="195"/>
      <c r="VQZ7" s="195"/>
      <c r="VRA7" s="195"/>
      <c r="VRB7" s="195"/>
      <c r="VRC7" s="195"/>
      <c r="VRD7" s="195"/>
      <c r="VRE7" s="195"/>
      <c r="VRF7" s="195"/>
      <c r="VRG7" s="195"/>
      <c r="VRH7" s="195"/>
      <c r="VRI7" s="195"/>
      <c r="VRJ7" s="195"/>
      <c r="VRK7" s="195"/>
      <c r="VRL7" s="195"/>
      <c r="VRM7" s="195"/>
      <c r="VRN7" s="195"/>
      <c r="VRO7" s="195"/>
      <c r="VRP7" s="195"/>
      <c r="VRQ7" s="195"/>
      <c r="VRR7" s="195"/>
      <c r="VRS7" s="195"/>
      <c r="VRT7" s="195"/>
      <c r="VRU7" s="195"/>
      <c r="VRV7" s="195"/>
      <c r="VRW7" s="195"/>
      <c r="VRX7" s="195"/>
      <c r="VRY7" s="195"/>
      <c r="VRZ7" s="195"/>
      <c r="VSA7" s="195"/>
      <c r="VSB7" s="195"/>
      <c r="VSC7" s="195"/>
      <c r="VSD7" s="195"/>
      <c r="VSE7" s="195"/>
      <c r="VSF7" s="195"/>
      <c r="VSG7" s="195"/>
      <c r="VSH7" s="195"/>
      <c r="VSI7" s="195"/>
      <c r="VSJ7" s="195"/>
      <c r="VSK7" s="195"/>
      <c r="VSL7" s="195"/>
      <c r="VSM7" s="195"/>
      <c r="VSN7" s="195"/>
      <c r="VSO7" s="195"/>
      <c r="VSP7" s="195"/>
      <c r="VSQ7" s="195"/>
      <c r="VSR7" s="195"/>
      <c r="VSS7" s="195"/>
      <c r="VST7" s="195"/>
      <c r="VSU7" s="195"/>
      <c r="VSV7" s="195"/>
      <c r="VSW7" s="195"/>
      <c r="VSX7" s="195"/>
      <c r="VSY7" s="195"/>
      <c r="VSZ7" s="195"/>
      <c r="VTA7" s="195"/>
      <c r="VTB7" s="195"/>
      <c r="VTC7" s="195"/>
      <c r="VTD7" s="195"/>
      <c r="VTE7" s="195"/>
      <c r="VTF7" s="195"/>
      <c r="VTG7" s="195"/>
      <c r="VTH7" s="195"/>
      <c r="VTI7" s="195"/>
      <c r="VTJ7" s="195"/>
      <c r="VTK7" s="195"/>
      <c r="VTL7" s="195"/>
      <c r="VTM7" s="195"/>
      <c r="VTN7" s="195"/>
      <c r="VTO7" s="195"/>
      <c r="VTP7" s="195"/>
      <c r="VTQ7" s="195"/>
      <c r="VTR7" s="195"/>
      <c r="VTS7" s="195"/>
      <c r="VTT7" s="195"/>
      <c r="VTU7" s="195"/>
      <c r="VTV7" s="195"/>
      <c r="VTW7" s="195"/>
      <c r="VTX7" s="195"/>
      <c r="VTY7" s="195"/>
      <c r="VTZ7" s="195"/>
      <c r="VUA7" s="195"/>
      <c r="VUB7" s="195"/>
      <c r="VUC7" s="195"/>
      <c r="VUD7" s="195"/>
      <c r="VUE7" s="195"/>
      <c r="VUF7" s="195"/>
      <c r="VUG7" s="195"/>
      <c r="VUH7" s="195"/>
      <c r="VUI7" s="195"/>
      <c r="VUJ7" s="195"/>
      <c r="VUK7" s="195"/>
      <c r="VUL7" s="195"/>
      <c r="VUM7" s="195"/>
      <c r="VUN7" s="195"/>
      <c r="VUO7" s="195"/>
      <c r="VUP7" s="195"/>
      <c r="VUQ7" s="195"/>
      <c r="VUR7" s="195"/>
      <c r="VUS7" s="195"/>
      <c r="VUT7" s="195"/>
      <c r="VUU7" s="195"/>
      <c r="VUV7" s="195"/>
      <c r="VUW7" s="195"/>
      <c r="VUX7" s="195"/>
      <c r="VUY7" s="195"/>
      <c r="VUZ7" s="195"/>
      <c r="VVA7" s="195"/>
      <c r="VVB7" s="195"/>
      <c r="VVC7" s="195"/>
      <c r="VVD7" s="195"/>
      <c r="VVE7" s="195"/>
      <c r="VVF7" s="195"/>
      <c r="VVG7" s="195"/>
      <c r="VVH7" s="195"/>
      <c r="VVI7" s="195"/>
      <c r="VVJ7" s="195"/>
      <c r="VVK7" s="195"/>
      <c r="VVL7" s="195"/>
      <c r="VVM7" s="195"/>
      <c r="VVN7" s="195"/>
      <c r="VVO7" s="195"/>
      <c r="VVP7" s="195"/>
      <c r="VVQ7" s="195"/>
      <c r="VVR7" s="195"/>
      <c r="VVS7" s="195"/>
      <c r="VVT7" s="195"/>
      <c r="VVU7" s="195"/>
      <c r="VVV7" s="195"/>
      <c r="VVW7" s="195"/>
      <c r="VVX7" s="195"/>
      <c r="VVY7" s="195"/>
      <c r="VVZ7" s="195"/>
      <c r="VWA7" s="195"/>
      <c r="VWB7" s="195"/>
      <c r="VWC7" s="195"/>
      <c r="VWD7" s="195"/>
      <c r="VWE7" s="195"/>
      <c r="VWF7" s="195"/>
      <c r="VWG7" s="195"/>
      <c r="VWH7" s="195"/>
      <c r="VWI7" s="195"/>
      <c r="VWJ7" s="195"/>
      <c r="VWK7" s="195"/>
      <c r="VWL7" s="195"/>
      <c r="VWM7" s="195"/>
      <c r="VWN7" s="195"/>
      <c r="VWO7" s="195"/>
      <c r="VWP7" s="195"/>
      <c r="VWQ7" s="195"/>
      <c r="VWR7" s="195"/>
      <c r="VWS7" s="195"/>
      <c r="VWT7" s="195"/>
      <c r="VWU7" s="195"/>
      <c r="VWV7" s="195"/>
      <c r="VWW7" s="195"/>
      <c r="VWX7" s="195"/>
      <c r="VWY7" s="195"/>
      <c r="VWZ7" s="195"/>
      <c r="VXA7" s="195"/>
      <c r="VXB7" s="195"/>
      <c r="VXC7" s="195"/>
      <c r="VXD7" s="195"/>
      <c r="VXE7" s="195"/>
      <c r="VXF7" s="195"/>
      <c r="VXG7" s="195"/>
      <c r="VXH7" s="195"/>
      <c r="VXI7" s="195"/>
      <c r="VXJ7" s="195"/>
      <c r="VXK7" s="195"/>
      <c r="VXL7" s="195"/>
      <c r="VXM7" s="195"/>
      <c r="VXN7" s="195"/>
      <c r="VXO7" s="195"/>
      <c r="VXP7" s="195"/>
      <c r="VXQ7" s="195"/>
      <c r="VXR7" s="195"/>
      <c r="VXS7" s="195"/>
      <c r="VXT7" s="195"/>
      <c r="VXU7" s="195"/>
      <c r="VXV7" s="195"/>
      <c r="VXW7" s="195"/>
      <c r="VXX7" s="195"/>
      <c r="VXY7" s="195"/>
      <c r="VXZ7" s="195"/>
      <c r="VYA7" s="195"/>
      <c r="VYB7" s="195"/>
      <c r="VYC7" s="195"/>
      <c r="VYD7" s="195"/>
      <c r="VYE7" s="195"/>
      <c r="VYF7" s="195"/>
      <c r="VYG7" s="195"/>
      <c r="VYH7" s="195"/>
      <c r="VYI7" s="195"/>
      <c r="VYJ7" s="195"/>
      <c r="VYK7" s="195"/>
      <c r="VYL7" s="195"/>
      <c r="VYM7" s="195"/>
      <c r="VYN7" s="195"/>
      <c r="VYO7" s="195"/>
      <c r="VYP7" s="195"/>
      <c r="VYQ7" s="195"/>
      <c r="VYR7" s="195"/>
      <c r="VYS7" s="195"/>
      <c r="VYT7" s="195"/>
      <c r="VYU7" s="195"/>
      <c r="VYV7" s="195"/>
      <c r="VYW7" s="195"/>
      <c r="VYX7" s="195"/>
      <c r="VYY7" s="195"/>
      <c r="VYZ7" s="195"/>
      <c r="VZA7" s="195"/>
      <c r="VZB7" s="195"/>
      <c r="VZC7" s="195"/>
      <c r="VZD7" s="195"/>
      <c r="VZE7" s="195"/>
      <c r="VZF7" s="195"/>
      <c r="VZG7" s="195"/>
      <c r="VZH7" s="195"/>
      <c r="VZI7" s="195"/>
      <c r="VZJ7" s="195"/>
      <c r="VZK7" s="195"/>
      <c r="VZL7" s="195"/>
      <c r="VZM7" s="195"/>
      <c r="VZN7" s="195"/>
      <c r="VZO7" s="195"/>
      <c r="VZP7" s="195"/>
      <c r="VZQ7" s="195"/>
      <c r="VZR7" s="195"/>
      <c r="VZS7" s="195"/>
      <c r="VZT7" s="195"/>
      <c r="VZU7" s="195"/>
      <c r="VZV7" s="195"/>
      <c r="VZW7" s="195"/>
      <c r="VZX7" s="195"/>
      <c r="VZY7" s="195"/>
      <c r="VZZ7" s="195"/>
      <c r="WAA7" s="195"/>
      <c r="WAB7" s="195"/>
      <c r="WAC7" s="195"/>
      <c r="WAD7" s="195"/>
      <c r="WAE7" s="195"/>
      <c r="WAF7" s="195"/>
      <c r="WAG7" s="195"/>
      <c r="WAH7" s="195"/>
      <c r="WAI7" s="195"/>
      <c r="WAJ7" s="195"/>
      <c r="WAK7" s="195"/>
      <c r="WAL7" s="195"/>
      <c r="WAM7" s="195"/>
      <c r="WAN7" s="195"/>
      <c r="WAO7" s="195"/>
      <c r="WAP7" s="195"/>
      <c r="WAQ7" s="195"/>
      <c r="WAR7" s="195"/>
      <c r="WAS7" s="195"/>
      <c r="WAT7" s="195"/>
      <c r="WAU7" s="195"/>
      <c r="WAV7" s="195"/>
      <c r="WAW7" s="195"/>
      <c r="WAX7" s="195"/>
      <c r="WAY7" s="195"/>
      <c r="WAZ7" s="195"/>
      <c r="WBA7" s="195"/>
      <c r="WBB7" s="195"/>
      <c r="WBC7" s="195"/>
      <c r="WBD7" s="195"/>
      <c r="WBE7" s="195"/>
      <c r="WBF7" s="195"/>
      <c r="WBG7" s="195"/>
      <c r="WBH7" s="195"/>
      <c r="WBI7" s="195"/>
      <c r="WBJ7" s="195"/>
      <c r="WBK7" s="195"/>
      <c r="WBL7" s="195"/>
      <c r="WBM7" s="195"/>
      <c r="WBN7" s="195"/>
      <c r="WBO7" s="195"/>
      <c r="WBP7" s="195"/>
      <c r="WBQ7" s="195"/>
      <c r="WBR7" s="195"/>
      <c r="WBS7" s="195"/>
      <c r="WBT7" s="195"/>
      <c r="WBU7" s="195"/>
      <c r="WBV7" s="195"/>
      <c r="WBW7" s="195"/>
      <c r="WBX7" s="195"/>
      <c r="WBY7" s="195"/>
      <c r="WBZ7" s="195"/>
      <c r="WCA7" s="195"/>
      <c r="WCB7" s="195"/>
      <c r="WCC7" s="195"/>
      <c r="WCD7" s="195"/>
      <c r="WCE7" s="195"/>
      <c r="WCF7" s="195"/>
      <c r="WCG7" s="195"/>
      <c r="WCH7" s="195"/>
      <c r="WCI7" s="195"/>
      <c r="WCJ7" s="195"/>
      <c r="WCK7" s="195"/>
      <c r="WCL7" s="195"/>
      <c r="WCM7" s="195"/>
      <c r="WCN7" s="195"/>
      <c r="WCO7" s="195"/>
      <c r="WCP7" s="195"/>
      <c r="WCQ7" s="195"/>
      <c r="WCR7" s="195"/>
      <c r="WCS7" s="195"/>
      <c r="WCT7" s="195"/>
      <c r="WCU7" s="195"/>
      <c r="WCV7" s="195"/>
      <c r="WCW7" s="195"/>
      <c r="WCX7" s="195"/>
      <c r="WCY7" s="195"/>
      <c r="WCZ7" s="195"/>
      <c r="WDA7" s="195"/>
      <c r="WDB7" s="195"/>
      <c r="WDC7" s="195"/>
      <c r="WDD7" s="195"/>
      <c r="WDE7" s="195"/>
      <c r="WDF7" s="195"/>
      <c r="WDG7" s="195"/>
      <c r="WDH7" s="195"/>
      <c r="WDI7" s="195"/>
      <c r="WDJ7" s="195"/>
      <c r="WDK7" s="195"/>
      <c r="WDL7" s="195"/>
      <c r="WDM7" s="195"/>
      <c r="WDN7" s="195"/>
      <c r="WDO7" s="195"/>
      <c r="WDP7" s="195"/>
      <c r="WDQ7" s="195"/>
      <c r="WDR7" s="195"/>
      <c r="WDS7" s="195"/>
      <c r="WDT7" s="195"/>
      <c r="WDU7" s="195"/>
      <c r="WDV7" s="195"/>
      <c r="WDW7" s="195"/>
      <c r="WDX7" s="195"/>
      <c r="WDY7" s="195"/>
      <c r="WDZ7" s="195"/>
      <c r="WEA7" s="195"/>
      <c r="WEB7" s="195"/>
      <c r="WEC7" s="195"/>
      <c r="WED7" s="195"/>
      <c r="WEE7" s="195"/>
      <c r="WEF7" s="195"/>
      <c r="WEG7" s="195"/>
      <c r="WEH7" s="195"/>
      <c r="WEI7" s="195"/>
      <c r="WEJ7" s="195"/>
      <c r="WEK7" s="195"/>
      <c r="WEL7" s="195"/>
      <c r="WEM7" s="195"/>
      <c r="WEN7" s="195"/>
      <c r="WEO7" s="195"/>
      <c r="WEP7" s="195"/>
      <c r="WEQ7" s="195"/>
      <c r="WER7" s="195"/>
      <c r="WES7" s="195"/>
      <c r="WET7" s="195"/>
      <c r="WEU7" s="195"/>
      <c r="WEV7" s="195"/>
      <c r="WEW7" s="195"/>
      <c r="WEX7" s="195"/>
      <c r="WEY7" s="195"/>
      <c r="WEZ7" s="195"/>
      <c r="WFA7" s="195"/>
      <c r="WFB7" s="195"/>
      <c r="WFC7" s="195"/>
      <c r="WFD7" s="195"/>
      <c r="WFE7" s="195"/>
      <c r="WFF7" s="195"/>
      <c r="WFG7" s="195"/>
      <c r="WFH7" s="195"/>
      <c r="WFI7" s="195"/>
      <c r="WFJ7" s="195"/>
      <c r="WFK7" s="195"/>
      <c r="WFL7" s="195"/>
      <c r="WFM7" s="195"/>
      <c r="WFN7" s="195"/>
      <c r="WFO7" s="195"/>
      <c r="WFP7" s="195"/>
      <c r="WFQ7" s="195"/>
      <c r="WFR7" s="195"/>
      <c r="WFS7" s="195"/>
      <c r="WFT7" s="195"/>
      <c r="WFU7" s="195"/>
      <c r="WFV7" s="195"/>
      <c r="WFW7" s="195"/>
      <c r="WFX7" s="195"/>
      <c r="WFY7" s="195"/>
      <c r="WFZ7" s="195"/>
      <c r="WGA7" s="195"/>
      <c r="WGB7" s="195"/>
      <c r="WGC7" s="195"/>
      <c r="WGD7" s="195"/>
      <c r="WGE7" s="195"/>
      <c r="WGF7" s="195"/>
      <c r="WGG7" s="195"/>
      <c r="WGH7" s="195"/>
      <c r="WGI7" s="195"/>
      <c r="WGJ7" s="195"/>
      <c r="WGK7" s="195"/>
      <c r="WGL7" s="195"/>
      <c r="WGM7" s="195"/>
      <c r="WGN7" s="195"/>
      <c r="WGO7" s="195"/>
      <c r="WGP7" s="195"/>
      <c r="WGQ7" s="195"/>
      <c r="WGR7" s="195"/>
      <c r="WGS7" s="195"/>
      <c r="WGT7" s="195"/>
      <c r="WGU7" s="195"/>
      <c r="WGV7" s="195"/>
      <c r="WGW7" s="195"/>
      <c r="WGX7" s="195"/>
      <c r="WGY7" s="195"/>
      <c r="WGZ7" s="195"/>
      <c r="WHA7" s="195"/>
      <c r="WHB7" s="195"/>
      <c r="WHC7" s="195"/>
      <c r="WHD7" s="195"/>
      <c r="WHE7" s="195"/>
      <c r="WHF7" s="195"/>
      <c r="WHG7" s="195"/>
      <c r="WHH7" s="195"/>
      <c r="WHI7" s="195"/>
      <c r="WHJ7" s="195"/>
      <c r="WHK7" s="195"/>
      <c r="WHL7" s="195"/>
      <c r="WHM7" s="195"/>
      <c r="WHN7" s="195"/>
      <c r="WHO7" s="195"/>
      <c r="WHP7" s="195"/>
      <c r="WHQ7" s="195"/>
      <c r="WHR7" s="195"/>
      <c r="WHS7" s="195"/>
      <c r="WHT7" s="195"/>
      <c r="WHU7" s="195"/>
      <c r="WHV7" s="195"/>
      <c r="WHW7" s="195"/>
      <c r="WHX7" s="195"/>
      <c r="WHY7" s="195"/>
      <c r="WHZ7" s="195"/>
      <c r="WIA7" s="195"/>
      <c r="WIB7" s="195"/>
      <c r="WIC7" s="195"/>
      <c r="WID7" s="195"/>
      <c r="WIE7" s="195"/>
      <c r="WIF7" s="195"/>
      <c r="WIG7" s="195"/>
      <c r="WIH7" s="195"/>
      <c r="WII7" s="195"/>
      <c r="WIJ7" s="195"/>
      <c r="WIK7" s="195"/>
      <c r="WIL7" s="195"/>
      <c r="WIM7" s="195"/>
      <c r="WIN7" s="195"/>
      <c r="WIO7" s="195"/>
      <c r="WIP7" s="195"/>
      <c r="WIQ7" s="195"/>
      <c r="WIR7" s="195"/>
      <c r="WIS7" s="195"/>
      <c r="WIT7" s="195"/>
      <c r="WIU7" s="195"/>
      <c r="WIV7" s="195"/>
      <c r="WIW7" s="195"/>
      <c r="WIX7" s="195"/>
      <c r="WIY7" s="195"/>
      <c r="WIZ7" s="195"/>
      <c r="WJA7" s="195"/>
      <c r="WJB7" s="195"/>
      <c r="WJC7" s="195"/>
      <c r="WJD7" s="195"/>
      <c r="WJE7" s="195"/>
      <c r="WJF7" s="195"/>
      <c r="WJG7" s="195"/>
      <c r="WJH7" s="195"/>
      <c r="WJI7" s="195"/>
      <c r="WJJ7" s="195"/>
      <c r="WJK7" s="195"/>
      <c r="WJL7" s="195"/>
      <c r="WJM7" s="195"/>
      <c r="WJN7" s="195"/>
      <c r="WJO7" s="195"/>
      <c r="WJP7" s="195"/>
      <c r="WJQ7" s="195"/>
      <c r="WJR7" s="195"/>
      <c r="WJS7" s="195"/>
      <c r="WJT7" s="195"/>
      <c r="WJU7" s="195"/>
      <c r="WJV7" s="195"/>
      <c r="WJW7" s="195"/>
      <c r="WJX7" s="195"/>
      <c r="WJY7" s="195"/>
      <c r="WJZ7" s="195"/>
      <c r="WKA7" s="195"/>
      <c r="WKB7" s="195"/>
      <c r="WKC7" s="195"/>
      <c r="WKD7" s="195"/>
      <c r="WKE7" s="195"/>
      <c r="WKF7" s="195"/>
      <c r="WKG7" s="195"/>
      <c r="WKH7" s="195"/>
      <c r="WKI7" s="195"/>
      <c r="WKJ7" s="195"/>
      <c r="WKK7" s="195"/>
      <c r="WKL7" s="195"/>
      <c r="WKM7" s="195"/>
      <c r="WKN7" s="195"/>
      <c r="WKO7" s="195"/>
      <c r="WKP7" s="195"/>
      <c r="WKQ7" s="195"/>
      <c r="WKR7" s="195"/>
      <c r="WKS7" s="195"/>
      <c r="WKT7" s="195"/>
      <c r="WKU7" s="195"/>
      <c r="WKV7" s="195"/>
      <c r="WKW7" s="195"/>
      <c r="WKX7" s="195"/>
      <c r="WKY7" s="195"/>
      <c r="WKZ7" s="195"/>
      <c r="WLA7" s="195"/>
      <c r="WLB7" s="195"/>
      <c r="WLC7" s="195"/>
      <c r="WLD7" s="195"/>
      <c r="WLE7" s="195"/>
      <c r="WLF7" s="195"/>
      <c r="WLG7" s="195"/>
      <c r="WLH7" s="195"/>
      <c r="WLI7" s="195"/>
      <c r="WLJ7" s="195"/>
      <c r="WLK7" s="195"/>
      <c r="WLL7" s="195"/>
      <c r="WLM7" s="195"/>
      <c r="WLN7" s="195"/>
      <c r="WLO7" s="195"/>
      <c r="WLP7" s="195"/>
      <c r="WLQ7" s="195"/>
      <c r="WLR7" s="195"/>
      <c r="WLS7" s="195"/>
      <c r="WLT7" s="195"/>
      <c r="WLU7" s="195"/>
      <c r="WLV7" s="195"/>
      <c r="WLW7" s="195"/>
      <c r="WLX7" s="195"/>
      <c r="WLY7" s="195"/>
      <c r="WLZ7" s="195"/>
      <c r="WMA7" s="195"/>
      <c r="WMB7" s="195"/>
      <c r="WMC7" s="195"/>
      <c r="WMD7" s="195"/>
      <c r="WME7" s="195"/>
      <c r="WMF7" s="195"/>
      <c r="WMG7" s="195"/>
      <c r="WMH7" s="195"/>
      <c r="WMI7" s="195"/>
      <c r="WMJ7" s="195"/>
      <c r="WMK7" s="195"/>
      <c r="WML7" s="195"/>
      <c r="WMM7" s="195"/>
      <c r="WMN7" s="195"/>
      <c r="WMO7" s="195"/>
      <c r="WMP7" s="195"/>
      <c r="WMQ7" s="195"/>
      <c r="WMR7" s="195"/>
      <c r="WMS7" s="195"/>
      <c r="WMT7" s="195"/>
      <c r="WMU7" s="195"/>
      <c r="WMV7" s="195"/>
      <c r="WMW7" s="195"/>
      <c r="WMX7" s="195"/>
      <c r="WMY7" s="195"/>
      <c r="WMZ7" s="195"/>
      <c r="WNA7" s="195"/>
      <c r="WNB7" s="195"/>
      <c r="WNC7" s="195"/>
      <c r="WND7" s="195"/>
      <c r="WNE7" s="195"/>
      <c r="WNF7" s="195"/>
      <c r="WNG7" s="195"/>
      <c r="WNH7" s="195"/>
      <c r="WNI7" s="195"/>
      <c r="WNJ7" s="195"/>
      <c r="WNK7" s="195"/>
      <c r="WNL7" s="195"/>
      <c r="WNM7" s="195"/>
      <c r="WNN7" s="195"/>
      <c r="WNO7" s="195"/>
      <c r="WNP7" s="195"/>
      <c r="WNQ7" s="195"/>
      <c r="WNR7" s="195"/>
      <c r="WNS7" s="195"/>
      <c r="WNT7" s="195"/>
      <c r="WNU7" s="195"/>
      <c r="WNV7" s="195"/>
      <c r="WNW7" s="195"/>
      <c r="WNX7" s="195"/>
      <c r="WNY7" s="195"/>
      <c r="WNZ7" s="195"/>
      <c r="WOA7" s="195"/>
      <c r="WOB7" s="195"/>
      <c r="WOC7" s="195"/>
      <c r="WOD7" s="195"/>
      <c r="WOE7" s="195"/>
      <c r="WOF7" s="195"/>
      <c r="WOG7" s="195"/>
      <c r="WOH7" s="195"/>
      <c r="WOI7" s="195"/>
      <c r="WOJ7" s="195"/>
      <c r="WOK7" s="195"/>
      <c r="WOL7" s="195"/>
      <c r="WOM7" s="195"/>
      <c r="WON7" s="195"/>
      <c r="WOO7" s="195"/>
      <c r="WOP7" s="195"/>
      <c r="WOQ7" s="195"/>
      <c r="WOR7" s="195"/>
      <c r="WOS7" s="195"/>
      <c r="WOT7" s="195"/>
      <c r="WOU7" s="195"/>
      <c r="WOV7" s="195"/>
      <c r="WOW7" s="195"/>
      <c r="WOX7" s="195"/>
      <c r="WOY7" s="195"/>
      <c r="WOZ7" s="195"/>
      <c r="WPA7" s="195"/>
      <c r="WPB7" s="195"/>
      <c r="WPC7" s="195"/>
      <c r="WPD7" s="195"/>
      <c r="WPE7" s="195"/>
      <c r="WPF7" s="195"/>
      <c r="WPG7" s="195"/>
      <c r="WPH7" s="195"/>
      <c r="WPI7" s="195"/>
      <c r="WPJ7" s="195"/>
      <c r="WPK7" s="195"/>
      <c r="WPL7" s="195"/>
      <c r="WPM7" s="195"/>
      <c r="WPN7" s="195"/>
      <c r="WPO7" s="195"/>
      <c r="WPP7" s="195"/>
      <c r="WPQ7" s="195"/>
      <c r="WPR7" s="195"/>
      <c r="WPS7" s="195"/>
      <c r="WPT7" s="195"/>
      <c r="WPU7" s="195"/>
      <c r="WPV7" s="195"/>
      <c r="WPW7" s="195"/>
      <c r="WPX7" s="195"/>
      <c r="WPY7" s="195"/>
      <c r="WPZ7" s="195"/>
      <c r="WQA7" s="195"/>
      <c r="WQB7" s="195"/>
      <c r="WQC7" s="195"/>
      <c r="WQD7" s="195"/>
      <c r="WQE7" s="195"/>
      <c r="WQF7" s="195"/>
      <c r="WQG7" s="195"/>
      <c r="WQH7" s="195"/>
      <c r="WQI7" s="195"/>
      <c r="WQJ7" s="195"/>
      <c r="WQK7" s="195"/>
      <c r="WQL7" s="195"/>
      <c r="WQM7" s="195"/>
      <c r="WQN7" s="195"/>
      <c r="WQO7" s="195"/>
      <c r="WQP7" s="195"/>
      <c r="WQQ7" s="195"/>
      <c r="WQR7" s="195"/>
      <c r="WQS7" s="195"/>
      <c r="WQT7" s="195"/>
      <c r="WQU7" s="195"/>
      <c r="WQV7" s="195"/>
      <c r="WQW7" s="195"/>
      <c r="WQX7" s="195"/>
      <c r="WQY7" s="195"/>
      <c r="WQZ7" s="195"/>
      <c r="WRA7" s="195"/>
      <c r="WRB7" s="195"/>
      <c r="WRC7" s="195"/>
      <c r="WRD7" s="195"/>
      <c r="WRE7" s="195"/>
      <c r="WRF7" s="195"/>
      <c r="WRG7" s="195"/>
      <c r="WRH7" s="195"/>
      <c r="WRI7" s="195"/>
      <c r="WRJ7" s="195"/>
      <c r="WRK7" s="195"/>
      <c r="WRL7" s="195"/>
      <c r="WRM7" s="195"/>
      <c r="WRN7" s="195"/>
      <c r="WRO7" s="195"/>
      <c r="WRP7" s="195"/>
      <c r="WRQ7" s="195"/>
      <c r="WRR7" s="195"/>
      <c r="WRS7" s="195"/>
      <c r="WRT7" s="195"/>
      <c r="WRU7" s="195"/>
      <c r="WRV7" s="195"/>
      <c r="WRW7" s="195"/>
      <c r="WRX7" s="195"/>
      <c r="WRY7" s="195"/>
      <c r="WRZ7" s="195"/>
      <c r="WSA7" s="195"/>
      <c r="WSB7" s="195"/>
      <c r="WSC7" s="195"/>
      <c r="WSD7" s="195"/>
      <c r="WSE7" s="195"/>
      <c r="WSF7" s="195"/>
      <c r="WSG7" s="195"/>
      <c r="WSH7" s="195"/>
      <c r="WSI7" s="195"/>
      <c r="WSJ7" s="195"/>
      <c r="WSK7" s="195"/>
      <c r="WSL7" s="195"/>
      <c r="WSM7" s="195"/>
      <c r="WSN7" s="195"/>
      <c r="WSO7" s="195"/>
      <c r="WSP7" s="195"/>
      <c r="WSQ7" s="195"/>
      <c r="WSR7" s="195"/>
      <c r="WSS7" s="195"/>
      <c r="WST7" s="195"/>
      <c r="WSU7" s="195"/>
      <c r="WSV7" s="195"/>
      <c r="WSW7" s="195"/>
      <c r="WSX7" s="195"/>
      <c r="WSY7" s="195"/>
      <c r="WSZ7" s="195"/>
      <c r="WTA7" s="195"/>
      <c r="WTB7" s="195"/>
      <c r="WTC7" s="195"/>
      <c r="WTD7" s="195"/>
      <c r="WTE7" s="195"/>
      <c r="WTF7" s="195"/>
      <c r="WTG7" s="195"/>
      <c r="WTH7" s="195"/>
      <c r="WTI7" s="195"/>
      <c r="WTJ7" s="195"/>
      <c r="WTK7" s="195"/>
      <c r="WTL7" s="195"/>
      <c r="WTM7" s="195"/>
      <c r="WTN7" s="195"/>
      <c r="WTO7" s="195"/>
      <c r="WTP7" s="195"/>
      <c r="WTQ7" s="195"/>
      <c r="WTR7" s="195"/>
      <c r="WTS7" s="195"/>
      <c r="WTT7" s="195"/>
      <c r="WTU7" s="195"/>
      <c r="WTV7" s="195"/>
      <c r="WTW7" s="195"/>
      <c r="WTX7" s="195"/>
      <c r="WTY7" s="195"/>
      <c r="WTZ7" s="195"/>
      <c r="WUA7" s="195"/>
      <c r="WUB7" s="195"/>
      <c r="WUC7" s="195"/>
      <c r="WUD7" s="195"/>
      <c r="WUE7" s="195"/>
      <c r="WUF7" s="195"/>
      <c r="WUG7" s="195"/>
      <c r="WUH7" s="195"/>
      <c r="WUI7" s="195"/>
      <c r="WUJ7" s="195"/>
      <c r="WUK7" s="195"/>
      <c r="WUL7" s="195"/>
      <c r="WUM7" s="195"/>
      <c r="WUN7" s="195"/>
      <c r="WUO7" s="195"/>
      <c r="WUP7" s="195"/>
      <c r="WUQ7" s="195"/>
      <c r="WUR7" s="195"/>
      <c r="WUS7" s="195"/>
      <c r="WUT7" s="195"/>
      <c r="WUU7" s="195"/>
      <c r="WUV7" s="195"/>
      <c r="WUW7" s="195"/>
      <c r="WUX7" s="195"/>
      <c r="WUY7" s="195"/>
      <c r="WUZ7" s="195"/>
      <c r="WVA7" s="195"/>
      <c r="WVB7" s="195"/>
      <c r="WVC7" s="195"/>
      <c r="WVD7" s="195"/>
      <c r="WVE7" s="195"/>
      <c r="WVF7" s="195"/>
      <c r="WVG7" s="195"/>
      <c r="WVH7" s="195"/>
      <c r="WVI7" s="195"/>
      <c r="WVJ7" s="195"/>
      <c r="WVK7" s="195"/>
      <c r="WVL7" s="195"/>
      <c r="WVM7" s="195"/>
      <c r="WVN7" s="195"/>
      <c r="WVO7" s="195"/>
      <c r="WVP7" s="195"/>
      <c r="WVQ7" s="195"/>
      <c r="WVR7" s="195"/>
      <c r="WVS7" s="195"/>
      <c r="WVT7" s="195"/>
      <c r="WVU7" s="195"/>
      <c r="WVV7" s="195"/>
      <c r="WVW7" s="195"/>
      <c r="WVX7" s="195"/>
      <c r="WVY7" s="195"/>
      <c r="WVZ7" s="195"/>
      <c r="WWA7" s="195"/>
      <c r="WWB7" s="195"/>
      <c r="WWC7" s="195"/>
      <c r="WWD7" s="195"/>
      <c r="WWE7" s="195"/>
      <c r="WWF7" s="195"/>
      <c r="WWG7" s="195"/>
      <c r="WWH7" s="195"/>
      <c r="WWI7" s="195"/>
      <c r="WWJ7" s="195"/>
      <c r="WWK7" s="195"/>
      <c r="WWL7" s="195"/>
      <c r="WWM7" s="195"/>
      <c r="WWN7" s="195"/>
      <c r="WWO7" s="195"/>
      <c r="WWP7" s="195"/>
      <c r="WWQ7" s="195"/>
      <c r="WWR7" s="195"/>
      <c r="WWS7" s="195"/>
      <c r="WWT7" s="195"/>
      <c r="WWU7" s="195"/>
      <c r="WWV7" s="195"/>
      <c r="WWW7" s="195"/>
      <c r="WWX7" s="195"/>
      <c r="WWY7" s="195"/>
      <c r="WWZ7" s="195"/>
      <c r="WXA7" s="195"/>
      <c r="WXB7" s="195"/>
      <c r="WXC7" s="195"/>
      <c r="WXD7" s="195"/>
      <c r="WXE7" s="195"/>
      <c r="WXF7" s="195"/>
      <c r="WXG7" s="195"/>
      <c r="WXH7" s="195"/>
      <c r="WXI7" s="195"/>
      <c r="WXJ7" s="195"/>
      <c r="WXK7" s="195"/>
      <c r="WXL7" s="195"/>
      <c r="WXM7" s="195"/>
      <c r="WXN7" s="195"/>
      <c r="WXO7" s="195"/>
      <c r="WXP7" s="195"/>
      <c r="WXQ7" s="195"/>
      <c r="WXR7" s="195"/>
      <c r="WXS7" s="195"/>
      <c r="WXT7" s="195"/>
      <c r="WXU7" s="195"/>
      <c r="WXV7" s="195"/>
      <c r="WXW7" s="195"/>
      <c r="WXX7" s="195"/>
      <c r="WXY7" s="195"/>
      <c r="WXZ7" s="195"/>
      <c r="WYA7" s="195"/>
      <c r="WYB7" s="195"/>
      <c r="WYC7" s="195"/>
      <c r="WYD7" s="195"/>
      <c r="WYE7" s="195"/>
      <c r="WYF7" s="195"/>
      <c r="WYG7" s="195"/>
      <c r="WYH7" s="195"/>
      <c r="WYI7" s="195"/>
      <c r="WYJ7" s="195"/>
      <c r="WYK7" s="195"/>
      <c r="WYL7" s="195"/>
      <c r="WYM7" s="195"/>
      <c r="WYN7" s="195"/>
      <c r="WYO7" s="195"/>
      <c r="WYP7" s="195"/>
      <c r="WYQ7" s="195"/>
      <c r="WYR7" s="195"/>
      <c r="WYS7" s="195"/>
      <c r="WYT7" s="195"/>
      <c r="WYU7" s="195"/>
      <c r="WYV7" s="195"/>
      <c r="WYW7" s="195"/>
      <c r="WYX7" s="195"/>
      <c r="WYY7" s="195"/>
      <c r="WYZ7" s="195"/>
      <c r="WZA7" s="195"/>
      <c r="WZB7" s="195"/>
      <c r="WZC7" s="195"/>
      <c r="WZD7" s="195"/>
      <c r="WZE7" s="195"/>
      <c r="WZF7" s="195"/>
      <c r="WZG7" s="195"/>
      <c r="WZH7" s="195"/>
      <c r="WZI7" s="195"/>
      <c r="WZJ7" s="195"/>
      <c r="WZK7" s="195"/>
      <c r="WZL7" s="195"/>
      <c r="WZM7" s="195"/>
      <c r="WZN7" s="195"/>
      <c r="WZO7" s="195"/>
      <c r="WZP7" s="195"/>
      <c r="WZQ7" s="195"/>
      <c r="WZR7" s="195"/>
      <c r="WZS7" s="195"/>
      <c r="WZT7" s="195"/>
      <c r="WZU7" s="195"/>
      <c r="WZV7" s="195"/>
      <c r="WZW7" s="195"/>
      <c r="WZX7" s="195"/>
      <c r="WZY7" s="195"/>
      <c r="WZZ7" s="195"/>
      <c r="XAA7" s="195"/>
      <c r="XAB7" s="195"/>
      <c r="XAC7" s="195"/>
      <c r="XAD7" s="195"/>
      <c r="XAE7" s="195"/>
      <c r="XAF7" s="195"/>
      <c r="XAG7" s="195"/>
      <c r="XAH7" s="195"/>
      <c r="XAI7" s="195"/>
      <c r="XAJ7" s="195"/>
      <c r="XAK7" s="195"/>
      <c r="XAL7" s="195"/>
      <c r="XAM7" s="195"/>
      <c r="XAN7" s="195"/>
      <c r="XAO7" s="195"/>
      <c r="XAP7" s="195"/>
      <c r="XAQ7" s="195"/>
      <c r="XAR7" s="195"/>
      <c r="XAS7" s="195"/>
      <c r="XAT7" s="195"/>
      <c r="XAU7" s="195"/>
      <c r="XAV7" s="195"/>
      <c r="XAW7" s="195"/>
      <c r="XAX7" s="195"/>
      <c r="XAY7" s="195"/>
      <c r="XAZ7" s="195"/>
      <c r="XBA7" s="195"/>
      <c r="XBB7" s="195"/>
      <c r="XBC7" s="195"/>
      <c r="XBD7" s="195"/>
      <c r="XBE7" s="195"/>
      <c r="XBF7" s="195"/>
      <c r="XBG7" s="195"/>
      <c r="XBH7" s="195"/>
      <c r="XBI7" s="195"/>
      <c r="XBJ7" s="195"/>
      <c r="XBK7" s="195"/>
      <c r="XBL7" s="195"/>
      <c r="XBM7" s="195"/>
      <c r="XBN7" s="195"/>
      <c r="XBO7" s="195"/>
      <c r="XBP7" s="195"/>
      <c r="XBQ7" s="195"/>
      <c r="XBR7" s="195"/>
      <c r="XBS7" s="195"/>
      <c r="XBT7" s="195"/>
      <c r="XBU7" s="195"/>
      <c r="XBV7" s="195"/>
      <c r="XBW7" s="195"/>
      <c r="XBX7" s="195"/>
      <c r="XBY7" s="195"/>
      <c r="XBZ7" s="195"/>
      <c r="XCA7" s="195"/>
      <c r="XCB7" s="195"/>
      <c r="XCC7" s="195"/>
      <c r="XCD7" s="195"/>
      <c r="XCE7" s="195"/>
      <c r="XCF7" s="195"/>
      <c r="XCG7" s="195"/>
      <c r="XCH7" s="195"/>
      <c r="XCI7" s="195"/>
      <c r="XCJ7" s="195"/>
      <c r="XCK7" s="195"/>
      <c r="XCL7" s="195"/>
      <c r="XCM7" s="195"/>
      <c r="XCN7" s="195"/>
      <c r="XCO7" s="195"/>
      <c r="XCP7" s="195"/>
      <c r="XCQ7" s="195"/>
      <c r="XCR7" s="195"/>
      <c r="XCS7" s="195"/>
      <c r="XCT7" s="195"/>
      <c r="XCU7" s="195"/>
      <c r="XCV7" s="195"/>
      <c r="XCW7" s="195"/>
      <c r="XCX7" s="195"/>
      <c r="XCY7" s="195"/>
      <c r="XCZ7" s="195"/>
      <c r="XDA7" s="195"/>
      <c r="XDB7" s="195"/>
      <c r="XDC7" s="195"/>
      <c r="XDD7" s="195"/>
      <c r="XDE7" s="195"/>
      <c r="XDF7" s="195"/>
      <c r="XDG7" s="195"/>
      <c r="XDH7" s="195"/>
      <c r="XDI7" s="195"/>
      <c r="XDJ7" s="195"/>
      <c r="XDK7" s="195"/>
      <c r="XDL7" s="195"/>
      <c r="XDM7" s="195"/>
      <c r="XDN7" s="195"/>
      <c r="XDO7" s="195"/>
      <c r="XDP7" s="195"/>
      <c r="XDQ7" s="195"/>
      <c r="XDR7" s="195"/>
      <c r="XDS7" s="195"/>
      <c r="XDT7" s="195"/>
      <c r="XDU7" s="195"/>
      <c r="XDV7" s="195"/>
      <c r="XDW7" s="195"/>
      <c r="XDX7" s="195"/>
      <c r="XDY7" s="195"/>
      <c r="XDZ7" s="195"/>
      <c r="XEA7" s="195"/>
      <c r="XEB7" s="195"/>
      <c r="XEC7" s="195"/>
      <c r="XED7" s="195"/>
      <c r="XEE7" s="195"/>
      <c r="XEF7" s="195"/>
      <c r="XEG7" s="195"/>
      <c r="XEH7" s="195"/>
      <c r="XEI7" s="195"/>
      <c r="XEJ7" s="195"/>
      <c r="XEK7" s="195"/>
      <c r="XEL7" s="195"/>
      <c r="XEM7" s="195"/>
      <c r="XEN7" s="195"/>
      <c r="XEO7" s="195"/>
      <c r="XEP7" s="195"/>
      <c r="XEQ7" s="195"/>
      <c r="XER7" s="195"/>
      <c r="XES7" s="195"/>
      <c r="XET7" s="195"/>
      <c r="XEU7" s="195"/>
      <c r="XEV7" s="195"/>
      <c r="XEW7" s="195"/>
      <c r="XEX7" s="195"/>
      <c r="XEY7" s="195"/>
      <c r="XEZ7" s="195"/>
      <c r="XFA7" s="195"/>
      <c r="XFB7" s="195"/>
      <c r="XFC7" s="195"/>
      <c r="XFD7" s="195"/>
    </row>
    <row r="8" spans="1:16384" s="9" customFormat="1" ht="13.8">
      <c r="A8" s="195"/>
      <c r="B8" s="195"/>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5"/>
      <c r="DD8" s="195"/>
      <c r="DE8" s="195"/>
      <c r="DF8" s="195"/>
      <c r="DG8" s="195"/>
      <c r="DH8" s="195"/>
      <c r="DI8" s="195"/>
      <c r="DJ8" s="195"/>
      <c r="DK8" s="195"/>
      <c r="DL8" s="195"/>
      <c r="DM8" s="195"/>
      <c r="DN8" s="195"/>
      <c r="DO8" s="195"/>
      <c r="DP8" s="195"/>
      <c r="DQ8" s="195"/>
      <c r="DR8" s="195"/>
      <c r="DS8" s="195"/>
      <c r="DT8" s="195"/>
      <c r="DU8" s="195"/>
      <c r="DV8" s="195"/>
      <c r="DW8" s="195"/>
      <c r="DX8" s="195"/>
      <c r="DY8" s="195"/>
      <c r="DZ8" s="195"/>
      <c r="EA8" s="195"/>
      <c r="EB8" s="195"/>
      <c r="EC8" s="195"/>
      <c r="ED8" s="195"/>
      <c r="EE8" s="195"/>
      <c r="EF8" s="195"/>
      <c r="EG8" s="195"/>
      <c r="EH8" s="195"/>
      <c r="EI8" s="195"/>
      <c r="EJ8" s="195"/>
      <c r="EK8" s="195"/>
      <c r="EL8" s="195"/>
      <c r="EM8" s="195"/>
      <c r="EN8" s="195"/>
      <c r="EO8" s="195"/>
      <c r="EP8" s="195"/>
      <c r="EQ8" s="195"/>
      <c r="ER8" s="195"/>
      <c r="ES8" s="195"/>
      <c r="ET8" s="195"/>
      <c r="EU8" s="195"/>
      <c r="EV8" s="195"/>
      <c r="EW8" s="195"/>
      <c r="EX8" s="195"/>
      <c r="EY8" s="195"/>
      <c r="EZ8" s="195"/>
      <c r="FA8" s="195"/>
      <c r="FB8" s="195"/>
      <c r="FC8" s="195"/>
      <c r="FD8" s="195"/>
      <c r="FE8" s="195"/>
      <c r="FF8" s="195"/>
      <c r="FG8" s="195"/>
      <c r="FH8" s="195"/>
      <c r="FI8" s="195"/>
      <c r="FJ8" s="195"/>
      <c r="FK8" s="195"/>
      <c r="FL8" s="195"/>
      <c r="FM8" s="195"/>
      <c r="FN8" s="195"/>
      <c r="FO8" s="195"/>
      <c r="FP8" s="195"/>
      <c r="FQ8" s="195"/>
      <c r="FR8" s="195"/>
      <c r="FS8" s="195"/>
      <c r="FT8" s="195"/>
      <c r="FU8" s="195"/>
      <c r="FV8" s="195"/>
      <c r="FW8" s="195"/>
      <c r="FX8" s="195"/>
      <c r="FY8" s="195"/>
      <c r="FZ8" s="195"/>
      <c r="GA8" s="195"/>
      <c r="GB8" s="195"/>
      <c r="GC8" s="195"/>
      <c r="GD8" s="195"/>
      <c r="GE8" s="195"/>
      <c r="GF8" s="195"/>
      <c r="GG8" s="195"/>
      <c r="GH8" s="195"/>
      <c r="GI8" s="195"/>
      <c r="GJ8" s="195"/>
      <c r="GK8" s="195"/>
      <c r="GL8" s="195"/>
      <c r="GM8" s="195"/>
      <c r="GN8" s="195"/>
      <c r="GO8" s="195"/>
      <c r="GP8" s="195"/>
      <c r="GQ8" s="195"/>
      <c r="GR8" s="195"/>
      <c r="GS8" s="195"/>
      <c r="GT8" s="195"/>
      <c r="GU8" s="195"/>
      <c r="GV8" s="195"/>
      <c r="GW8" s="195"/>
      <c r="GX8" s="195"/>
      <c r="GY8" s="195"/>
      <c r="GZ8" s="195"/>
      <c r="HA8" s="195"/>
      <c r="HB8" s="195"/>
      <c r="HC8" s="195"/>
      <c r="HD8" s="195"/>
      <c r="HE8" s="195"/>
      <c r="HF8" s="195"/>
      <c r="HG8" s="195"/>
      <c r="HH8" s="195"/>
      <c r="HI8" s="195"/>
      <c r="HJ8" s="195"/>
      <c r="HK8" s="195"/>
      <c r="HL8" s="195"/>
      <c r="HM8" s="195"/>
      <c r="HN8" s="195"/>
      <c r="HO8" s="195"/>
      <c r="HP8" s="195"/>
      <c r="HQ8" s="195"/>
      <c r="HR8" s="195"/>
      <c r="HS8" s="195"/>
      <c r="HT8" s="195"/>
      <c r="HU8" s="195"/>
      <c r="HV8" s="195"/>
      <c r="HW8" s="195"/>
      <c r="HX8" s="195"/>
      <c r="HY8" s="195"/>
      <c r="HZ8" s="195"/>
      <c r="IA8" s="195"/>
      <c r="IB8" s="195"/>
      <c r="IC8" s="195"/>
      <c r="ID8" s="195"/>
      <c r="IE8" s="195"/>
      <c r="IF8" s="195"/>
      <c r="IG8" s="195"/>
      <c r="IH8" s="195"/>
      <c r="II8" s="195"/>
      <c r="IJ8" s="195"/>
      <c r="IK8" s="195"/>
      <c r="IL8" s="195"/>
      <c r="IM8" s="195"/>
      <c r="IN8" s="195"/>
      <c r="IO8" s="195"/>
      <c r="IP8" s="195"/>
      <c r="IQ8" s="195"/>
      <c r="IR8" s="195"/>
      <c r="IS8" s="195"/>
      <c r="IT8" s="195"/>
      <c r="IU8" s="195"/>
      <c r="IV8" s="195"/>
      <c r="IW8" s="195"/>
      <c r="IX8" s="195"/>
      <c r="IY8" s="195"/>
      <c r="IZ8" s="195"/>
      <c r="JA8" s="195"/>
      <c r="JB8" s="195"/>
      <c r="JC8" s="195"/>
      <c r="JD8" s="195"/>
      <c r="JE8" s="195"/>
      <c r="JF8" s="195"/>
      <c r="JG8" s="195"/>
      <c r="JH8" s="195"/>
      <c r="JI8" s="195"/>
      <c r="JJ8" s="195"/>
      <c r="JK8" s="195"/>
      <c r="JL8" s="195"/>
      <c r="JM8" s="195"/>
      <c r="JN8" s="195"/>
      <c r="JO8" s="195"/>
      <c r="JP8" s="195"/>
      <c r="JQ8" s="195"/>
      <c r="JR8" s="195"/>
      <c r="JS8" s="195"/>
      <c r="JT8" s="195"/>
      <c r="JU8" s="195"/>
      <c r="JV8" s="195"/>
      <c r="JW8" s="195"/>
      <c r="JX8" s="195"/>
      <c r="JY8" s="195"/>
      <c r="JZ8" s="195"/>
      <c r="KA8" s="195"/>
      <c r="KB8" s="195"/>
      <c r="KC8" s="195"/>
      <c r="KD8" s="195"/>
      <c r="KE8" s="195"/>
      <c r="KF8" s="195"/>
      <c r="KG8" s="195"/>
      <c r="KH8" s="195"/>
      <c r="KI8" s="195"/>
      <c r="KJ8" s="195"/>
      <c r="KK8" s="195"/>
      <c r="KL8" s="195"/>
      <c r="KM8" s="195"/>
      <c r="KN8" s="195"/>
      <c r="KO8" s="195"/>
      <c r="KP8" s="195"/>
      <c r="KQ8" s="195"/>
      <c r="KR8" s="195"/>
      <c r="KS8" s="195"/>
      <c r="KT8" s="195"/>
      <c r="KU8" s="195"/>
      <c r="KV8" s="195"/>
      <c r="KW8" s="195"/>
      <c r="KX8" s="195"/>
      <c r="KY8" s="195"/>
      <c r="KZ8" s="195"/>
      <c r="LA8" s="195"/>
      <c r="LB8" s="195"/>
      <c r="LC8" s="195"/>
      <c r="LD8" s="195"/>
      <c r="LE8" s="195"/>
      <c r="LF8" s="195"/>
      <c r="LG8" s="195"/>
      <c r="LH8" s="195"/>
      <c r="LI8" s="195"/>
      <c r="LJ8" s="195"/>
      <c r="LK8" s="195"/>
      <c r="LL8" s="195"/>
      <c r="LM8" s="195"/>
      <c r="LN8" s="195"/>
      <c r="LO8" s="195"/>
      <c r="LP8" s="195"/>
      <c r="LQ8" s="195"/>
      <c r="LR8" s="195"/>
      <c r="LS8" s="195"/>
      <c r="LT8" s="195"/>
      <c r="LU8" s="195"/>
      <c r="LV8" s="195"/>
      <c r="LW8" s="195"/>
      <c r="LX8" s="195"/>
      <c r="LY8" s="195"/>
      <c r="LZ8" s="195"/>
      <c r="MA8" s="195"/>
      <c r="MB8" s="195"/>
      <c r="MC8" s="195"/>
      <c r="MD8" s="195"/>
      <c r="ME8" s="195"/>
      <c r="MF8" s="195"/>
      <c r="MG8" s="195"/>
      <c r="MH8" s="195"/>
      <c r="MI8" s="195"/>
      <c r="MJ8" s="195"/>
      <c r="MK8" s="195"/>
      <c r="ML8" s="195"/>
      <c r="MM8" s="195"/>
      <c r="MN8" s="195"/>
      <c r="MO8" s="195"/>
      <c r="MP8" s="195"/>
      <c r="MQ8" s="195"/>
      <c r="MR8" s="195"/>
      <c r="MS8" s="195"/>
      <c r="MT8" s="195"/>
      <c r="MU8" s="195"/>
      <c r="MV8" s="195"/>
      <c r="MW8" s="195"/>
      <c r="MX8" s="195"/>
      <c r="MY8" s="195"/>
      <c r="MZ8" s="195"/>
      <c r="NA8" s="195"/>
      <c r="NB8" s="195"/>
      <c r="NC8" s="195"/>
      <c r="ND8" s="195"/>
      <c r="NE8" s="195"/>
      <c r="NF8" s="195"/>
      <c r="NG8" s="195"/>
      <c r="NH8" s="195"/>
      <c r="NI8" s="195"/>
      <c r="NJ8" s="195"/>
      <c r="NK8" s="195"/>
      <c r="NL8" s="195"/>
      <c r="NM8" s="195"/>
      <c r="NN8" s="195"/>
      <c r="NO8" s="195"/>
      <c r="NP8" s="195"/>
      <c r="NQ8" s="195"/>
      <c r="NR8" s="195"/>
      <c r="NS8" s="195"/>
      <c r="NT8" s="195"/>
      <c r="NU8" s="195"/>
      <c r="NV8" s="195"/>
      <c r="NW8" s="195"/>
      <c r="NX8" s="195"/>
      <c r="NY8" s="195"/>
      <c r="NZ8" s="195"/>
      <c r="OA8" s="195"/>
      <c r="OB8" s="195"/>
      <c r="OC8" s="195"/>
      <c r="OD8" s="195"/>
      <c r="OE8" s="195"/>
      <c r="OF8" s="195"/>
      <c r="OG8" s="195"/>
      <c r="OH8" s="195"/>
      <c r="OI8" s="195"/>
      <c r="OJ8" s="195"/>
      <c r="OK8" s="195"/>
      <c r="OL8" s="195"/>
      <c r="OM8" s="195"/>
      <c r="ON8" s="195"/>
      <c r="OO8" s="195"/>
      <c r="OP8" s="195"/>
      <c r="OQ8" s="195"/>
      <c r="OR8" s="195"/>
      <c r="OS8" s="195"/>
      <c r="OT8" s="195"/>
      <c r="OU8" s="195"/>
      <c r="OV8" s="195"/>
      <c r="OW8" s="195"/>
      <c r="OX8" s="195"/>
      <c r="OY8" s="195"/>
      <c r="OZ8" s="195"/>
      <c r="PA8" s="195"/>
      <c r="PB8" s="195"/>
      <c r="PC8" s="195"/>
      <c r="PD8" s="195"/>
      <c r="PE8" s="195"/>
      <c r="PF8" s="195"/>
      <c r="PG8" s="195"/>
      <c r="PH8" s="195"/>
      <c r="PI8" s="195"/>
      <c r="PJ8" s="195"/>
      <c r="PK8" s="195"/>
      <c r="PL8" s="195"/>
      <c r="PM8" s="195"/>
      <c r="PN8" s="195"/>
      <c r="PO8" s="195"/>
      <c r="PP8" s="195"/>
      <c r="PQ8" s="195"/>
      <c r="PR8" s="195"/>
      <c r="PS8" s="195"/>
      <c r="PT8" s="195"/>
      <c r="PU8" s="195"/>
      <c r="PV8" s="195"/>
      <c r="PW8" s="195"/>
      <c r="PX8" s="195"/>
      <c r="PY8" s="195"/>
      <c r="PZ8" s="195"/>
      <c r="QA8" s="195"/>
      <c r="QB8" s="195"/>
      <c r="QC8" s="195"/>
      <c r="QD8" s="195"/>
      <c r="QE8" s="195"/>
      <c r="QF8" s="195"/>
      <c r="QG8" s="195"/>
      <c r="QH8" s="195"/>
      <c r="QI8" s="195"/>
      <c r="QJ8" s="195"/>
      <c r="QK8" s="195"/>
      <c r="QL8" s="195"/>
      <c r="QM8" s="195"/>
      <c r="QN8" s="195"/>
      <c r="QO8" s="195"/>
      <c r="QP8" s="195"/>
      <c r="QQ8" s="195"/>
      <c r="QR8" s="195"/>
      <c r="QS8" s="195"/>
      <c r="QT8" s="195"/>
      <c r="QU8" s="195"/>
      <c r="QV8" s="195"/>
      <c r="QW8" s="195"/>
      <c r="QX8" s="195"/>
      <c r="QY8" s="195"/>
      <c r="QZ8" s="195"/>
      <c r="RA8" s="195"/>
      <c r="RB8" s="195"/>
      <c r="RC8" s="195"/>
      <c r="RD8" s="195"/>
      <c r="RE8" s="195"/>
      <c r="RF8" s="195"/>
      <c r="RG8" s="195"/>
      <c r="RH8" s="195"/>
      <c r="RI8" s="195"/>
      <c r="RJ8" s="195"/>
      <c r="RK8" s="195"/>
      <c r="RL8" s="195"/>
      <c r="RM8" s="195"/>
      <c r="RN8" s="195"/>
      <c r="RO8" s="195"/>
      <c r="RP8" s="195"/>
      <c r="RQ8" s="195"/>
      <c r="RR8" s="195"/>
      <c r="RS8" s="195"/>
      <c r="RT8" s="195"/>
      <c r="RU8" s="195"/>
      <c r="RV8" s="195"/>
      <c r="RW8" s="195"/>
      <c r="RX8" s="195"/>
      <c r="RY8" s="195"/>
      <c r="RZ8" s="195"/>
      <c r="SA8" s="195"/>
      <c r="SB8" s="195"/>
      <c r="SC8" s="195"/>
      <c r="SD8" s="195"/>
      <c r="SE8" s="195"/>
      <c r="SF8" s="195"/>
      <c r="SG8" s="195"/>
      <c r="SH8" s="195"/>
      <c r="SI8" s="195"/>
      <c r="SJ8" s="195"/>
      <c r="SK8" s="195"/>
      <c r="SL8" s="195"/>
      <c r="SM8" s="195"/>
      <c r="SN8" s="195"/>
      <c r="SO8" s="195"/>
      <c r="SP8" s="195"/>
      <c r="SQ8" s="195"/>
      <c r="SR8" s="195"/>
      <c r="SS8" s="195"/>
      <c r="ST8" s="195"/>
      <c r="SU8" s="195"/>
      <c r="SV8" s="195"/>
      <c r="SW8" s="195"/>
      <c r="SX8" s="195"/>
      <c r="SY8" s="195"/>
      <c r="SZ8" s="195"/>
      <c r="TA8" s="195"/>
      <c r="TB8" s="195"/>
      <c r="TC8" s="195"/>
      <c r="TD8" s="195"/>
      <c r="TE8" s="195"/>
      <c r="TF8" s="195"/>
      <c r="TG8" s="195"/>
      <c r="TH8" s="195"/>
      <c r="TI8" s="195"/>
      <c r="TJ8" s="195"/>
      <c r="TK8" s="195"/>
      <c r="TL8" s="195"/>
      <c r="TM8" s="195"/>
      <c r="TN8" s="195"/>
      <c r="TO8" s="195"/>
      <c r="TP8" s="195"/>
      <c r="TQ8" s="195"/>
      <c r="TR8" s="195"/>
      <c r="TS8" s="195"/>
      <c r="TT8" s="195"/>
      <c r="TU8" s="195"/>
      <c r="TV8" s="195"/>
      <c r="TW8" s="195"/>
      <c r="TX8" s="195"/>
      <c r="TY8" s="195"/>
      <c r="TZ8" s="195"/>
      <c r="UA8" s="195"/>
      <c r="UB8" s="195"/>
      <c r="UC8" s="195"/>
      <c r="UD8" s="195"/>
      <c r="UE8" s="195"/>
      <c r="UF8" s="195"/>
      <c r="UG8" s="195"/>
      <c r="UH8" s="195"/>
      <c r="UI8" s="195"/>
      <c r="UJ8" s="195"/>
      <c r="UK8" s="195"/>
      <c r="UL8" s="195"/>
      <c r="UM8" s="195"/>
      <c r="UN8" s="195"/>
      <c r="UO8" s="195"/>
      <c r="UP8" s="195"/>
      <c r="UQ8" s="195"/>
      <c r="UR8" s="195"/>
      <c r="US8" s="195"/>
      <c r="UT8" s="195"/>
      <c r="UU8" s="195"/>
      <c r="UV8" s="195"/>
      <c r="UW8" s="195"/>
      <c r="UX8" s="195"/>
      <c r="UY8" s="195"/>
      <c r="UZ8" s="195"/>
      <c r="VA8" s="195"/>
      <c r="VB8" s="195"/>
      <c r="VC8" s="195"/>
      <c r="VD8" s="195"/>
      <c r="VE8" s="195"/>
      <c r="VF8" s="195"/>
      <c r="VG8" s="195"/>
      <c r="VH8" s="195"/>
      <c r="VI8" s="195"/>
      <c r="VJ8" s="195"/>
      <c r="VK8" s="195"/>
      <c r="VL8" s="195"/>
      <c r="VM8" s="195"/>
      <c r="VN8" s="195"/>
      <c r="VO8" s="195"/>
      <c r="VP8" s="195"/>
      <c r="VQ8" s="195"/>
      <c r="VR8" s="195"/>
      <c r="VS8" s="195"/>
      <c r="VT8" s="195"/>
      <c r="VU8" s="195"/>
      <c r="VV8" s="195"/>
      <c r="VW8" s="195"/>
      <c r="VX8" s="195"/>
      <c r="VY8" s="195"/>
      <c r="VZ8" s="195"/>
      <c r="WA8" s="195"/>
      <c r="WB8" s="195"/>
      <c r="WC8" s="195"/>
      <c r="WD8" s="195"/>
      <c r="WE8" s="195"/>
      <c r="WF8" s="195"/>
      <c r="WG8" s="195"/>
      <c r="WH8" s="195"/>
      <c r="WI8" s="195"/>
      <c r="WJ8" s="195"/>
      <c r="WK8" s="195"/>
      <c r="WL8" s="195"/>
      <c r="WM8" s="195"/>
      <c r="WN8" s="195"/>
      <c r="WO8" s="195"/>
      <c r="WP8" s="195"/>
      <c r="WQ8" s="195"/>
      <c r="WR8" s="195"/>
      <c r="WS8" s="195"/>
      <c r="WT8" s="195"/>
      <c r="WU8" s="195"/>
      <c r="WV8" s="195"/>
      <c r="WW8" s="195"/>
      <c r="WX8" s="195"/>
      <c r="WY8" s="195"/>
      <c r="WZ8" s="195"/>
      <c r="XA8" s="195"/>
      <c r="XB8" s="195"/>
      <c r="XC8" s="195"/>
      <c r="XD8" s="195"/>
      <c r="XE8" s="195"/>
      <c r="XF8" s="195"/>
      <c r="XG8" s="195"/>
      <c r="XH8" s="195"/>
      <c r="XI8" s="195"/>
      <c r="XJ8" s="195"/>
      <c r="XK8" s="195"/>
      <c r="XL8" s="195"/>
      <c r="XM8" s="195"/>
      <c r="XN8" s="195"/>
      <c r="XO8" s="195"/>
      <c r="XP8" s="195"/>
      <c r="XQ8" s="195"/>
      <c r="XR8" s="195"/>
      <c r="XS8" s="195"/>
      <c r="XT8" s="195"/>
      <c r="XU8" s="195"/>
      <c r="XV8" s="195"/>
      <c r="XW8" s="195"/>
      <c r="XX8" s="195"/>
      <c r="XY8" s="195"/>
      <c r="XZ8" s="195"/>
      <c r="YA8" s="195"/>
      <c r="YB8" s="195"/>
      <c r="YC8" s="195"/>
      <c r="YD8" s="195"/>
      <c r="YE8" s="195"/>
      <c r="YF8" s="195"/>
      <c r="YG8" s="195"/>
      <c r="YH8" s="195"/>
      <c r="YI8" s="195"/>
      <c r="YJ8" s="195"/>
      <c r="YK8" s="195"/>
      <c r="YL8" s="195"/>
      <c r="YM8" s="195"/>
      <c r="YN8" s="195"/>
      <c r="YO8" s="195"/>
      <c r="YP8" s="195"/>
      <c r="YQ8" s="195"/>
      <c r="YR8" s="195"/>
      <c r="YS8" s="195"/>
      <c r="YT8" s="195"/>
      <c r="YU8" s="195"/>
      <c r="YV8" s="195"/>
      <c r="YW8" s="195"/>
      <c r="YX8" s="195"/>
      <c r="YY8" s="195"/>
      <c r="YZ8" s="195"/>
      <c r="ZA8" s="195"/>
      <c r="ZB8" s="195"/>
      <c r="ZC8" s="195"/>
      <c r="ZD8" s="195"/>
      <c r="ZE8" s="195"/>
      <c r="ZF8" s="195"/>
      <c r="ZG8" s="195"/>
      <c r="ZH8" s="195"/>
      <c r="ZI8" s="195"/>
      <c r="ZJ8" s="195"/>
      <c r="ZK8" s="195"/>
      <c r="ZL8" s="195"/>
      <c r="ZM8" s="195"/>
      <c r="ZN8" s="195"/>
      <c r="ZO8" s="195"/>
      <c r="ZP8" s="195"/>
      <c r="ZQ8" s="195"/>
      <c r="ZR8" s="195"/>
      <c r="ZS8" s="195"/>
      <c r="ZT8" s="195"/>
      <c r="ZU8" s="195"/>
      <c r="ZV8" s="195"/>
      <c r="ZW8" s="195"/>
      <c r="ZX8" s="195"/>
      <c r="ZY8" s="195"/>
      <c r="ZZ8" s="195"/>
      <c r="AAA8" s="195"/>
      <c r="AAB8" s="195"/>
      <c r="AAC8" s="195"/>
      <c r="AAD8" s="195"/>
      <c r="AAE8" s="195"/>
      <c r="AAF8" s="195"/>
      <c r="AAG8" s="195"/>
      <c r="AAH8" s="195"/>
      <c r="AAI8" s="195"/>
      <c r="AAJ8" s="195"/>
      <c r="AAK8" s="195"/>
      <c r="AAL8" s="195"/>
      <c r="AAM8" s="195"/>
      <c r="AAN8" s="195"/>
      <c r="AAO8" s="195"/>
      <c r="AAP8" s="195"/>
      <c r="AAQ8" s="195"/>
      <c r="AAR8" s="195"/>
      <c r="AAS8" s="195"/>
      <c r="AAT8" s="195"/>
      <c r="AAU8" s="195"/>
      <c r="AAV8" s="195"/>
      <c r="AAW8" s="195"/>
      <c r="AAX8" s="195"/>
      <c r="AAY8" s="195"/>
      <c r="AAZ8" s="195"/>
      <c r="ABA8" s="195"/>
      <c r="ABB8" s="195"/>
      <c r="ABC8" s="195"/>
      <c r="ABD8" s="195"/>
      <c r="ABE8" s="195"/>
      <c r="ABF8" s="195"/>
      <c r="ABG8" s="195"/>
      <c r="ABH8" s="195"/>
      <c r="ABI8" s="195"/>
      <c r="ABJ8" s="195"/>
      <c r="ABK8" s="195"/>
      <c r="ABL8" s="195"/>
      <c r="ABM8" s="195"/>
      <c r="ABN8" s="195"/>
      <c r="ABO8" s="195"/>
      <c r="ABP8" s="195"/>
      <c r="ABQ8" s="195"/>
      <c r="ABR8" s="195"/>
      <c r="ABS8" s="195"/>
      <c r="ABT8" s="195"/>
      <c r="ABU8" s="195"/>
      <c r="ABV8" s="195"/>
      <c r="ABW8" s="195"/>
      <c r="ABX8" s="195"/>
      <c r="ABY8" s="195"/>
      <c r="ABZ8" s="195"/>
      <c r="ACA8" s="195"/>
      <c r="ACB8" s="195"/>
      <c r="ACC8" s="195"/>
      <c r="ACD8" s="195"/>
      <c r="ACE8" s="195"/>
      <c r="ACF8" s="195"/>
      <c r="ACG8" s="195"/>
      <c r="ACH8" s="195"/>
      <c r="ACI8" s="195"/>
      <c r="ACJ8" s="195"/>
      <c r="ACK8" s="195"/>
      <c r="ACL8" s="195"/>
      <c r="ACM8" s="195"/>
      <c r="ACN8" s="195"/>
      <c r="ACO8" s="195"/>
      <c r="ACP8" s="195"/>
      <c r="ACQ8" s="195"/>
      <c r="ACR8" s="195"/>
      <c r="ACS8" s="195"/>
      <c r="ACT8" s="195"/>
      <c r="ACU8" s="195"/>
      <c r="ACV8" s="195"/>
      <c r="ACW8" s="195"/>
      <c r="ACX8" s="195"/>
      <c r="ACY8" s="195"/>
      <c r="ACZ8" s="195"/>
      <c r="ADA8" s="195"/>
      <c r="ADB8" s="195"/>
      <c r="ADC8" s="195"/>
      <c r="ADD8" s="195"/>
      <c r="ADE8" s="195"/>
      <c r="ADF8" s="195"/>
      <c r="ADG8" s="195"/>
      <c r="ADH8" s="195"/>
      <c r="ADI8" s="195"/>
      <c r="ADJ8" s="195"/>
      <c r="ADK8" s="195"/>
      <c r="ADL8" s="195"/>
      <c r="ADM8" s="195"/>
      <c r="ADN8" s="195"/>
      <c r="ADO8" s="195"/>
      <c r="ADP8" s="195"/>
      <c r="ADQ8" s="195"/>
      <c r="ADR8" s="195"/>
      <c r="ADS8" s="195"/>
      <c r="ADT8" s="195"/>
      <c r="ADU8" s="195"/>
      <c r="ADV8" s="195"/>
      <c r="ADW8" s="195"/>
      <c r="ADX8" s="195"/>
      <c r="ADY8" s="195"/>
      <c r="ADZ8" s="195"/>
      <c r="AEA8" s="195"/>
      <c r="AEB8" s="195"/>
      <c r="AEC8" s="195"/>
      <c r="AED8" s="195"/>
      <c r="AEE8" s="195"/>
      <c r="AEF8" s="195"/>
      <c r="AEG8" s="195"/>
      <c r="AEH8" s="195"/>
      <c r="AEI8" s="195"/>
      <c r="AEJ8" s="195"/>
      <c r="AEK8" s="195"/>
      <c r="AEL8" s="195"/>
      <c r="AEM8" s="195"/>
      <c r="AEN8" s="195"/>
      <c r="AEO8" s="195"/>
      <c r="AEP8" s="195"/>
      <c r="AEQ8" s="195"/>
      <c r="AER8" s="195"/>
      <c r="AES8" s="195"/>
      <c r="AET8" s="195"/>
      <c r="AEU8" s="195"/>
      <c r="AEV8" s="195"/>
      <c r="AEW8" s="195"/>
      <c r="AEX8" s="195"/>
      <c r="AEY8" s="195"/>
      <c r="AEZ8" s="195"/>
      <c r="AFA8" s="195"/>
      <c r="AFB8" s="195"/>
      <c r="AFC8" s="195"/>
      <c r="AFD8" s="195"/>
      <c r="AFE8" s="195"/>
      <c r="AFF8" s="195"/>
      <c r="AFG8" s="195"/>
      <c r="AFH8" s="195"/>
      <c r="AFI8" s="195"/>
      <c r="AFJ8" s="195"/>
      <c r="AFK8" s="195"/>
      <c r="AFL8" s="195"/>
      <c r="AFM8" s="195"/>
      <c r="AFN8" s="195"/>
      <c r="AFO8" s="195"/>
      <c r="AFP8" s="195"/>
      <c r="AFQ8" s="195"/>
      <c r="AFR8" s="195"/>
      <c r="AFS8" s="195"/>
      <c r="AFT8" s="195"/>
      <c r="AFU8" s="195"/>
      <c r="AFV8" s="195"/>
      <c r="AFW8" s="195"/>
      <c r="AFX8" s="195"/>
      <c r="AFY8" s="195"/>
      <c r="AFZ8" s="195"/>
      <c r="AGA8" s="195"/>
      <c r="AGB8" s="195"/>
      <c r="AGC8" s="195"/>
      <c r="AGD8" s="195"/>
      <c r="AGE8" s="195"/>
      <c r="AGF8" s="195"/>
      <c r="AGG8" s="195"/>
      <c r="AGH8" s="195"/>
      <c r="AGI8" s="195"/>
      <c r="AGJ8" s="195"/>
      <c r="AGK8" s="195"/>
      <c r="AGL8" s="195"/>
      <c r="AGM8" s="195"/>
      <c r="AGN8" s="195"/>
      <c r="AGO8" s="195"/>
      <c r="AGP8" s="195"/>
      <c r="AGQ8" s="195"/>
      <c r="AGR8" s="195"/>
      <c r="AGS8" s="195"/>
      <c r="AGT8" s="195"/>
      <c r="AGU8" s="195"/>
      <c r="AGV8" s="195"/>
      <c r="AGW8" s="195"/>
      <c r="AGX8" s="195"/>
      <c r="AGY8" s="195"/>
      <c r="AGZ8" s="195"/>
      <c r="AHA8" s="195"/>
      <c r="AHB8" s="195"/>
      <c r="AHC8" s="195"/>
      <c r="AHD8" s="195"/>
      <c r="AHE8" s="195"/>
      <c r="AHF8" s="195"/>
      <c r="AHG8" s="195"/>
      <c r="AHH8" s="195"/>
      <c r="AHI8" s="195"/>
      <c r="AHJ8" s="195"/>
      <c r="AHK8" s="195"/>
      <c r="AHL8" s="195"/>
      <c r="AHM8" s="195"/>
      <c r="AHN8" s="195"/>
      <c r="AHO8" s="195"/>
      <c r="AHP8" s="195"/>
      <c r="AHQ8" s="195"/>
      <c r="AHR8" s="195"/>
      <c r="AHS8" s="195"/>
      <c r="AHT8" s="195"/>
      <c r="AHU8" s="195"/>
      <c r="AHV8" s="195"/>
      <c r="AHW8" s="195"/>
      <c r="AHX8" s="195"/>
      <c r="AHY8" s="195"/>
      <c r="AHZ8" s="195"/>
      <c r="AIA8" s="195"/>
      <c r="AIB8" s="195"/>
      <c r="AIC8" s="195"/>
      <c r="AID8" s="195"/>
      <c r="AIE8" s="195"/>
      <c r="AIF8" s="195"/>
      <c r="AIG8" s="195"/>
      <c r="AIH8" s="195"/>
      <c r="AII8" s="195"/>
      <c r="AIJ8" s="195"/>
      <c r="AIK8" s="195"/>
      <c r="AIL8" s="195"/>
      <c r="AIM8" s="195"/>
      <c r="AIN8" s="195"/>
      <c r="AIO8" s="195"/>
      <c r="AIP8" s="195"/>
      <c r="AIQ8" s="195"/>
      <c r="AIR8" s="195"/>
      <c r="AIS8" s="195"/>
      <c r="AIT8" s="195"/>
      <c r="AIU8" s="195"/>
      <c r="AIV8" s="195"/>
      <c r="AIW8" s="195"/>
      <c r="AIX8" s="195"/>
      <c r="AIY8" s="195"/>
      <c r="AIZ8" s="195"/>
      <c r="AJA8" s="195"/>
      <c r="AJB8" s="195"/>
      <c r="AJC8" s="195"/>
      <c r="AJD8" s="195"/>
      <c r="AJE8" s="195"/>
      <c r="AJF8" s="195"/>
      <c r="AJG8" s="195"/>
      <c r="AJH8" s="195"/>
      <c r="AJI8" s="195"/>
      <c r="AJJ8" s="195"/>
      <c r="AJK8" s="195"/>
      <c r="AJL8" s="195"/>
      <c r="AJM8" s="195"/>
      <c r="AJN8" s="195"/>
      <c r="AJO8" s="195"/>
      <c r="AJP8" s="195"/>
      <c r="AJQ8" s="195"/>
      <c r="AJR8" s="195"/>
      <c r="AJS8" s="195"/>
      <c r="AJT8" s="195"/>
      <c r="AJU8" s="195"/>
      <c r="AJV8" s="195"/>
      <c r="AJW8" s="195"/>
      <c r="AJX8" s="195"/>
      <c r="AJY8" s="195"/>
      <c r="AJZ8" s="195"/>
      <c r="AKA8" s="195"/>
      <c r="AKB8" s="195"/>
      <c r="AKC8" s="195"/>
      <c r="AKD8" s="195"/>
      <c r="AKE8" s="195"/>
      <c r="AKF8" s="195"/>
      <c r="AKG8" s="195"/>
      <c r="AKH8" s="195"/>
      <c r="AKI8" s="195"/>
      <c r="AKJ8" s="195"/>
      <c r="AKK8" s="195"/>
      <c r="AKL8" s="195"/>
      <c r="AKM8" s="195"/>
      <c r="AKN8" s="195"/>
      <c r="AKO8" s="195"/>
      <c r="AKP8" s="195"/>
      <c r="AKQ8" s="195"/>
      <c r="AKR8" s="195"/>
      <c r="AKS8" s="195"/>
      <c r="AKT8" s="195"/>
      <c r="AKU8" s="195"/>
      <c r="AKV8" s="195"/>
      <c r="AKW8" s="195"/>
      <c r="AKX8" s="195"/>
      <c r="AKY8" s="195"/>
      <c r="AKZ8" s="195"/>
      <c r="ALA8" s="195"/>
      <c r="ALB8" s="195"/>
      <c r="ALC8" s="195"/>
      <c r="ALD8" s="195"/>
      <c r="ALE8" s="195"/>
      <c r="ALF8" s="195"/>
      <c r="ALG8" s="195"/>
      <c r="ALH8" s="195"/>
      <c r="ALI8" s="195"/>
      <c r="ALJ8" s="195"/>
      <c r="ALK8" s="195"/>
      <c r="ALL8" s="195"/>
      <c r="ALM8" s="195"/>
      <c r="ALN8" s="195"/>
      <c r="ALO8" s="195"/>
      <c r="ALP8" s="195"/>
      <c r="ALQ8" s="195"/>
      <c r="ALR8" s="195"/>
      <c r="ALS8" s="195"/>
      <c r="ALT8" s="195"/>
      <c r="ALU8" s="195"/>
      <c r="ALV8" s="195"/>
      <c r="ALW8" s="195"/>
      <c r="ALX8" s="195"/>
      <c r="ALY8" s="195"/>
      <c r="ALZ8" s="195"/>
      <c r="AMA8" s="195"/>
      <c r="AMB8" s="195"/>
      <c r="AMC8" s="195"/>
      <c r="AMD8" s="195"/>
      <c r="AME8" s="195"/>
      <c r="AMF8" s="195"/>
      <c r="AMG8" s="195"/>
      <c r="AMH8" s="195"/>
      <c r="AMI8" s="195"/>
      <c r="AMJ8" s="195"/>
      <c r="AMK8" s="195"/>
      <c r="AML8" s="195"/>
      <c r="AMM8" s="195"/>
      <c r="AMN8" s="195"/>
      <c r="AMO8" s="195"/>
      <c r="AMP8" s="195"/>
      <c r="AMQ8" s="195"/>
      <c r="AMR8" s="195"/>
      <c r="AMS8" s="195"/>
      <c r="AMT8" s="195"/>
      <c r="AMU8" s="195"/>
      <c r="AMV8" s="195"/>
      <c r="AMW8" s="195"/>
      <c r="AMX8" s="195"/>
      <c r="AMY8" s="195"/>
      <c r="AMZ8" s="195"/>
      <c r="ANA8" s="195"/>
      <c r="ANB8" s="195"/>
      <c r="ANC8" s="195"/>
      <c r="AND8" s="195"/>
      <c r="ANE8" s="195"/>
      <c r="ANF8" s="195"/>
      <c r="ANG8" s="195"/>
      <c r="ANH8" s="195"/>
      <c r="ANI8" s="195"/>
      <c r="ANJ8" s="195"/>
      <c r="ANK8" s="195"/>
      <c r="ANL8" s="195"/>
      <c r="ANM8" s="195"/>
      <c r="ANN8" s="195"/>
      <c r="ANO8" s="195"/>
      <c r="ANP8" s="195"/>
      <c r="ANQ8" s="195"/>
      <c r="ANR8" s="195"/>
      <c r="ANS8" s="195"/>
      <c r="ANT8" s="195"/>
      <c r="ANU8" s="195"/>
      <c r="ANV8" s="195"/>
      <c r="ANW8" s="195"/>
      <c r="ANX8" s="195"/>
      <c r="ANY8" s="195"/>
      <c r="ANZ8" s="195"/>
      <c r="AOA8" s="195"/>
      <c r="AOB8" s="195"/>
      <c r="AOC8" s="195"/>
      <c r="AOD8" s="195"/>
      <c r="AOE8" s="195"/>
      <c r="AOF8" s="195"/>
      <c r="AOG8" s="195"/>
      <c r="AOH8" s="195"/>
      <c r="AOI8" s="195"/>
      <c r="AOJ8" s="195"/>
      <c r="AOK8" s="195"/>
      <c r="AOL8" s="195"/>
      <c r="AOM8" s="195"/>
      <c r="AON8" s="195"/>
      <c r="AOO8" s="195"/>
      <c r="AOP8" s="195"/>
      <c r="AOQ8" s="195"/>
      <c r="AOR8" s="195"/>
      <c r="AOS8" s="195"/>
      <c r="AOT8" s="195"/>
      <c r="AOU8" s="195"/>
      <c r="AOV8" s="195"/>
      <c r="AOW8" s="195"/>
      <c r="AOX8" s="195"/>
      <c r="AOY8" s="195"/>
      <c r="AOZ8" s="195"/>
      <c r="APA8" s="195"/>
      <c r="APB8" s="195"/>
      <c r="APC8" s="195"/>
      <c r="APD8" s="195"/>
      <c r="APE8" s="195"/>
      <c r="APF8" s="195"/>
      <c r="APG8" s="195"/>
      <c r="APH8" s="195"/>
      <c r="API8" s="195"/>
      <c r="APJ8" s="195"/>
      <c r="APK8" s="195"/>
      <c r="APL8" s="195"/>
      <c r="APM8" s="195"/>
      <c r="APN8" s="195"/>
      <c r="APO8" s="195"/>
      <c r="APP8" s="195"/>
      <c r="APQ8" s="195"/>
      <c r="APR8" s="195"/>
      <c r="APS8" s="195"/>
      <c r="APT8" s="195"/>
      <c r="APU8" s="195"/>
      <c r="APV8" s="195"/>
      <c r="APW8" s="195"/>
      <c r="APX8" s="195"/>
      <c r="APY8" s="195"/>
      <c r="APZ8" s="195"/>
      <c r="AQA8" s="195"/>
      <c r="AQB8" s="195"/>
      <c r="AQC8" s="195"/>
      <c r="AQD8" s="195"/>
      <c r="AQE8" s="195"/>
      <c r="AQF8" s="195"/>
      <c r="AQG8" s="195"/>
      <c r="AQH8" s="195"/>
      <c r="AQI8" s="195"/>
      <c r="AQJ8" s="195"/>
      <c r="AQK8" s="195"/>
      <c r="AQL8" s="195"/>
      <c r="AQM8" s="195"/>
      <c r="AQN8" s="195"/>
      <c r="AQO8" s="195"/>
      <c r="AQP8" s="195"/>
      <c r="AQQ8" s="195"/>
      <c r="AQR8" s="195"/>
      <c r="AQS8" s="195"/>
      <c r="AQT8" s="195"/>
      <c r="AQU8" s="195"/>
      <c r="AQV8" s="195"/>
      <c r="AQW8" s="195"/>
      <c r="AQX8" s="195"/>
      <c r="AQY8" s="195"/>
      <c r="AQZ8" s="195"/>
      <c r="ARA8" s="195"/>
      <c r="ARB8" s="195"/>
      <c r="ARC8" s="195"/>
      <c r="ARD8" s="195"/>
      <c r="ARE8" s="195"/>
      <c r="ARF8" s="195"/>
      <c r="ARG8" s="195"/>
      <c r="ARH8" s="195"/>
      <c r="ARI8" s="195"/>
      <c r="ARJ8" s="195"/>
      <c r="ARK8" s="195"/>
      <c r="ARL8" s="195"/>
      <c r="ARM8" s="195"/>
      <c r="ARN8" s="195"/>
      <c r="ARO8" s="195"/>
      <c r="ARP8" s="195"/>
      <c r="ARQ8" s="195"/>
      <c r="ARR8" s="195"/>
      <c r="ARS8" s="195"/>
      <c r="ART8" s="195"/>
      <c r="ARU8" s="195"/>
      <c r="ARV8" s="195"/>
      <c r="ARW8" s="195"/>
      <c r="ARX8" s="195"/>
      <c r="ARY8" s="195"/>
      <c r="ARZ8" s="195"/>
      <c r="ASA8" s="195"/>
      <c r="ASB8" s="195"/>
      <c r="ASC8" s="195"/>
      <c r="ASD8" s="195"/>
      <c r="ASE8" s="195"/>
      <c r="ASF8" s="195"/>
      <c r="ASG8" s="195"/>
      <c r="ASH8" s="195"/>
      <c r="ASI8" s="195"/>
      <c r="ASJ8" s="195"/>
      <c r="ASK8" s="195"/>
      <c r="ASL8" s="195"/>
      <c r="ASM8" s="195"/>
      <c r="ASN8" s="195"/>
      <c r="ASO8" s="195"/>
      <c r="ASP8" s="195"/>
      <c r="ASQ8" s="195"/>
      <c r="ASR8" s="195"/>
      <c r="ASS8" s="195"/>
      <c r="AST8" s="195"/>
      <c r="ASU8" s="195"/>
      <c r="ASV8" s="195"/>
      <c r="ASW8" s="195"/>
      <c r="ASX8" s="195"/>
      <c r="ASY8" s="195"/>
      <c r="ASZ8" s="195"/>
      <c r="ATA8" s="195"/>
      <c r="ATB8" s="195"/>
      <c r="ATC8" s="195"/>
      <c r="ATD8" s="195"/>
      <c r="ATE8" s="195"/>
      <c r="ATF8" s="195"/>
      <c r="ATG8" s="195"/>
      <c r="ATH8" s="195"/>
      <c r="ATI8" s="195"/>
      <c r="ATJ8" s="195"/>
      <c r="ATK8" s="195"/>
      <c r="ATL8" s="195"/>
      <c r="ATM8" s="195"/>
      <c r="ATN8" s="195"/>
      <c r="ATO8" s="195"/>
      <c r="ATP8" s="195"/>
      <c r="ATQ8" s="195"/>
      <c r="ATR8" s="195"/>
      <c r="ATS8" s="195"/>
      <c r="ATT8" s="195"/>
      <c r="ATU8" s="195"/>
      <c r="ATV8" s="195"/>
      <c r="ATW8" s="195"/>
      <c r="ATX8" s="195"/>
      <c r="ATY8" s="195"/>
      <c r="ATZ8" s="195"/>
      <c r="AUA8" s="195"/>
      <c r="AUB8" s="195"/>
      <c r="AUC8" s="195"/>
      <c r="AUD8" s="195"/>
      <c r="AUE8" s="195"/>
      <c r="AUF8" s="195"/>
      <c r="AUG8" s="195"/>
      <c r="AUH8" s="195"/>
      <c r="AUI8" s="195"/>
      <c r="AUJ8" s="195"/>
      <c r="AUK8" s="195"/>
      <c r="AUL8" s="195"/>
      <c r="AUM8" s="195"/>
      <c r="AUN8" s="195"/>
      <c r="AUO8" s="195"/>
      <c r="AUP8" s="195"/>
      <c r="AUQ8" s="195"/>
      <c r="AUR8" s="195"/>
      <c r="AUS8" s="195"/>
      <c r="AUT8" s="195"/>
      <c r="AUU8" s="195"/>
      <c r="AUV8" s="195"/>
      <c r="AUW8" s="195"/>
      <c r="AUX8" s="195"/>
      <c r="AUY8" s="195"/>
      <c r="AUZ8" s="195"/>
      <c r="AVA8" s="195"/>
      <c r="AVB8" s="195"/>
      <c r="AVC8" s="195"/>
      <c r="AVD8" s="195"/>
      <c r="AVE8" s="195"/>
      <c r="AVF8" s="195"/>
      <c r="AVG8" s="195"/>
      <c r="AVH8" s="195"/>
      <c r="AVI8" s="195"/>
      <c r="AVJ8" s="195"/>
      <c r="AVK8" s="195"/>
      <c r="AVL8" s="195"/>
      <c r="AVM8" s="195"/>
      <c r="AVN8" s="195"/>
      <c r="AVO8" s="195"/>
      <c r="AVP8" s="195"/>
      <c r="AVQ8" s="195"/>
      <c r="AVR8" s="195"/>
      <c r="AVS8" s="195"/>
      <c r="AVT8" s="195"/>
      <c r="AVU8" s="195"/>
      <c r="AVV8" s="195"/>
      <c r="AVW8" s="195"/>
      <c r="AVX8" s="195"/>
      <c r="AVY8" s="195"/>
      <c r="AVZ8" s="195"/>
      <c r="AWA8" s="195"/>
      <c r="AWB8" s="195"/>
      <c r="AWC8" s="195"/>
      <c r="AWD8" s="195"/>
      <c r="AWE8" s="195"/>
      <c r="AWF8" s="195"/>
      <c r="AWG8" s="195"/>
      <c r="AWH8" s="195"/>
      <c r="AWI8" s="195"/>
      <c r="AWJ8" s="195"/>
      <c r="AWK8" s="195"/>
      <c r="AWL8" s="195"/>
      <c r="AWM8" s="195"/>
      <c r="AWN8" s="195"/>
      <c r="AWO8" s="195"/>
      <c r="AWP8" s="195"/>
      <c r="AWQ8" s="195"/>
      <c r="AWR8" s="195"/>
      <c r="AWS8" s="195"/>
      <c r="AWT8" s="195"/>
      <c r="AWU8" s="195"/>
      <c r="AWV8" s="195"/>
      <c r="AWW8" s="195"/>
      <c r="AWX8" s="195"/>
      <c r="AWY8" s="195"/>
      <c r="AWZ8" s="195"/>
      <c r="AXA8" s="195"/>
      <c r="AXB8" s="195"/>
      <c r="AXC8" s="195"/>
      <c r="AXD8" s="195"/>
      <c r="AXE8" s="195"/>
      <c r="AXF8" s="195"/>
      <c r="AXG8" s="195"/>
      <c r="AXH8" s="195"/>
      <c r="AXI8" s="195"/>
      <c r="AXJ8" s="195"/>
      <c r="AXK8" s="195"/>
      <c r="AXL8" s="195"/>
      <c r="AXM8" s="195"/>
      <c r="AXN8" s="195"/>
      <c r="AXO8" s="195"/>
      <c r="AXP8" s="195"/>
      <c r="AXQ8" s="195"/>
      <c r="AXR8" s="195"/>
      <c r="AXS8" s="195"/>
      <c r="AXT8" s="195"/>
      <c r="AXU8" s="195"/>
      <c r="AXV8" s="195"/>
      <c r="AXW8" s="195"/>
      <c r="AXX8" s="195"/>
      <c r="AXY8" s="195"/>
      <c r="AXZ8" s="195"/>
      <c r="AYA8" s="195"/>
      <c r="AYB8" s="195"/>
      <c r="AYC8" s="195"/>
      <c r="AYD8" s="195"/>
      <c r="AYE8" s="195"/>
      <c r="AYF8" s="195"/>
      <c r="AYG8" s="195"/>
      <c r="AYH8" s="195"/>
      <c r="AYI8" s="195"/>
      <c r="AYJ8" s="195"/>
      <c r="AYK8" s="195"/>
      <c r="AYL8" s="195"/>
      <c r="AYM8" s="195"/>
      <c r="AYN8" s="195"/>
      <c r="AYO8" s="195"/>
      <c r="AYP8" s="195"/>
      <c r="AYQ8" s="195"/>
      <c r="AYR8" s="195"/>
      <c r="AYS8" s="195"/>
      <c r="AYT8" s="195"/>
      <c r="AYU8" s="195"/>
      <c r="AYV8" s="195"/>
      <c r="AYW8" s="195"/>
      <c r="AYX8" s="195"/>
      <c r="AYY8" s="195"/>
      <c r="AYZ8" s="195"/>
      <c r="AZA8" s="195"/>
      <c r="AZB8" s="195"/>
      <c r="AZC8" s="195"/>
      <c r="AZD8" s="195"/>
      <c r="AZE8" s="195"/>
      <c r="AZF8" s="195"/>
      <c r="AZG8" s="195"/>
      <c r="AZH8" s="195"/>
      <c r="AZI8" s="195"/>
      <c r="AZJ8" s="195"/>
      <c r="AZK8" s="195"/>
      <c r="AZL8" s="195"/>
      <c r="AZM8" s="195"/>
      <c r="AZN8" s="195"/>
      <c r="AZO8" s="195"/>
      <c r="AZP8" s="195"/>
      <c r="AZQ8" s="195"/>
      <c r="AZR8" s="195"/>
      <c r="AZS8" s="195"/>
      <c r="AZT8" s="195"/>
      <c r="AZU8" s="195"/>
      <c r="AZV8" s="195"/>
      <c r="AZW8" s="195"/>
      <c r="AZX8" s="195"/>
      <c r="AZY8" s="195"/>
      <c r="AZZ8" s="195"/>
      <c r="BAA8" s="195"/>
      <c r="BAB8" s="195"/>
      <c r="BAC8" s="195"/>
      <c r="BAD8" s="195"/>
      <c r="BAE8" s="195"/>
      <c r="BAF8" s="195"/>
      <c r="BAG8" s="195"/>
      <c r="BAH8" s="195"/>
      <c r="BAI8" s="195"/>
      <c r="BAJ8" s="195"/>
      <c r="BAK8" s="195"/>
      <c r="BAL8" s="195"/>
      <c r="BAM8" s="195"/>
      <c r="BAN8" s="195"/>
      <c r="BAO8" s="195"/>
      <c r="BAP8" s="195"/>
      <c r="BAQ8" s="195"/>
      <c r="BAR8" s="195"/>
      <c r="BAS8" s="195"/>
      <c r="BAT8" s="195"/>
      <c r="BAU8" s="195"/>
      <c r="BAV8" s="195"/>
      <c r="BAW8" s="195"/>
      <c r="BAX8" s="195"/>
      <c r="BAY8" s="195"/>
      <c r="BAZ8" s="195"/>
      <c r="BBA8" s="195"/>
      <c r="BBB8" s="195"/>
      <c r="BBC8" s="195"/>
      <c r="BBD8" s="195"/>
      <c r="BBE8" s="195"/>
      <c r="BBF8" s="195"/>
      <c r="BBG8" s="195"/>
      <c r="BBH8" s="195"/>
      <c r="BBI8" s="195"/>
      <c r="BBJ8" s="195"/>
      <c r="BBK8" s="195"/>
      <c r="BBL8" s="195"/>
      <c r="BBM8" s="195"/>
      <c r="BBN8" s="195"/>
      <c r="BBO8" s="195"/>
      <c r="BBP8" s="195"/>
      <c r="BBQ8" s="195"/>
      <c r="BBR8" s="195"/>
      <c r="BBS8" s="195"/>
      <c r="BBT8" s="195"/>
      <c r="BBU8" s="195"/>
      <c r="BBV8" s="195"/>
      <c r="BBW8" s="195"/>
      <c r="BBX8" s="195"/>
      <c r="BBY8" s="195"/>
      <c r="BBZ8" s="195"/>
      <c r="BCA8" s="195"/>
      <c r="BCB8" s="195"/>
      <c r="BCC8" s="195"/>
      <c r="BCD8" s="195"/>
      <c r="BCE8" s="195"/>
      <c r="BCF8" s="195"/>
      <c r="BCG8" s="195"/>
      <c r="BCH8" s="195"/>
      <c r="BCI8" s="195"/>
      <c r="BCJ8" s="195"/>
      <c r="BCK8" s="195"/>
      <c r="BCL8" s="195"/>
      <c r="BCM8" s="195"/>
      <c r="BCN8" s="195"/>
      <c r="BCO8" s="195"/>
      <c r="BCP8" s="195"/>
      <c r="BCQ8" s="195"/>
      <c r="BCR8" s="195"/>
      <c r="BCS8" s="195"/>
      <c r="BCT8" s="195"/>
      <c r="BCU8" s="195"/>
      <c r="BCV8" s="195"/>
      <c r="BCW8" s="195"/>
      <c r="BCX8" s="195"/>
      <c r="BCY8" s="195"/>
      <c r="BCZ8" s="195"/>
      <c r="BDA8" s="195"/>
      <c r="BDB8" s="195"/>
      <c r="BDC8" s="195"/>
      <c r="BDD8" s="195"/>
      <c r="BDE8" s="195"/>
      <c r="BDF8" s="195"/>
      <c r="BDG8" s="195"/>
      <c r="BDH8" s="195"/>
      <c r="BDI8" s="195"/>
      <c r="BDJ8" s="195"/>
      <c r="BDK8" s="195"/>
      <c r="BDL8" s="195"/>
      <c r="BDM8" s="195"/>
      <c r="BDN8" s="195"/>
      <c r="BDO8" s="195"/>
      <c r="BDP8" s="195"/>
      <c r="BDQ8" s="195"/>
      <c r="BDR8" s="195"/>
      <c r="BDS8" s="195"/>
      <c r="BDT8" s="195"/>
      <c r="BDU8" s="195"/>
      <c r="BDV8" s="195"/>
      <c r="BDW8" s="195"/>
      <c r="BDX8" s="195"/>
      <c r="BDY8" s="195"/>
      <c r="BDZ8" s="195"/>
      <c r="BEA8" s="195"/>
      <c r="BEB8" s="195"/>
      <c r="BEC8" s="195"/>
      <c r="BED8" s="195"/>
      <c r="BEE8" s="195"/>
      <c r="BEF8" s="195"/>
      <c r="BEG8" s="195"/>
      <c r="BEH8" s="195"/>
      <c r="BEI8" s="195"/>
      <c r="BEJ8" s="195"/>
      <c r="BEK8" s="195"/>
      <c r="BEL8" s="195"/>
      <c r="BEM8" s="195"/>
      <c r="BEN8" s="195"/>
      <c r="BEO8" s="195"/>
      <c r="BEP8" s="195"/>
      <c r="BEQ8" s="195"/>
      <c r="BER8" s="195"/>
      <c r="BES8" s="195"/>
      <c r="BET8" s="195"/>
      <c r="BEU8" s="195"/>
      <c r="BEV8" s="195"/>
      <c r="BEW8" s="195"/>
      <c r="BEX8" s="195"/>
      <c r="BEY8" s="195"/>
      <c r="BEZ8" s="195"/>
      <c r="BFA8" s="195"/>
      <c r="BFB8" s="195"/>
      <c r="BFC8" s="195"/>
      <c r="BFD8" s="195"/>
      <c r="BFE8" s="195"/>
      <c r="BFF8" s="195"/>
      <c r="BFG8" s="195"/>
      <c r="BFH8" s="195"/>
      <c r="BFI8" s="195"/>
      <c r="BFJ8" s="195"/>
      <c r="BFK8" s="195"/>
      <c r="BFL8" s="195"/>
      <c r="BFM8" s="195"/>
      <c r="BFN8" s="195"/>
      <c r="BFO8" s="195"/>
      <c r="BFP8" s="195"/>
      <c r="BFQ8" s="195"/>
      <c r="BFR8" s="195"/>
      <c r="BFS8" s="195"/>
      <c r="BFT8" s="195"/>
      <c r="BFU8" s="195"/>
      <c r="BFV8" s="195"/>
      <c r="BFW8" s="195"/>
      <c r="BFX8" s="195"/>
      <c r="BFY8" s="195"/>
      <c r="BFZ8" s="195"/>
      <c r="BGA8" s="195"/>
      <c r="BGB8" s="195"/>
      <c r="BGC8" s="195"/>
      <c r="BGD8" s="195"/>
      <c r="BGE8" s="195"/>
      <c r="BGF8" s="195"/>
      <c r="BGG8" s="195"/>
      <c r="BGH8" s="195"/>
      <c r="BGI8" s="195"/>
      <c r="BGJ8" s="195"/>
      <c r="BGK8" s="195"/>
      <c r="BGL8" s="195"/>
      <c r="BGM8" s="195"/>
      <c r="BGN8" s="195"/>
      <c r="BGO8" s="195"/>
      <c r="BGP8" s="195"/>
      <c r="BGQ8" s="195"/>
      <c r="BGR8" s="195"/>
      <c r="BGS8" s="195"/>
      <c r="BGT8" s="195"/>
      <c r="BGU8" s="195"/>
      <c r="BGV8" s="195"/>
      <c r="BGW8" s="195"/>
      <c r="BGX8" s="195"/>
      <c r="BGY8" s="195"/>
      <c r="BGZ8" s="195"/>
      <c r="BHA8" s="195"/>
      <c r="BHB8" s="195"/>
      <c r="BHC8" s="195"/>
      <c r="BHD8" s="195"/>
      <c r="BHE8" s="195"/>
      <c r="BHF8" s="195"/>
      <c r="BHG8" s="195"/>
      <c r="BHH8" s="195"/>
      <c r="BHI8" s="195"/>
      <c r="BHJ8" s="195"/>
      <c r="BHK8" s="195"/>
      <c r="BHL8" s="195"/>
      <c r="BHM8" s="195"/>
      <c r="BHN8" s="195"/>
      <c r="BHO8" s="195"/>
      <c r="BHP8" s="195"/>
      <c r="BHQ8" s="195"/>
      <c r="BHR8" s="195"/>
      <c r="BHS8" s="195"/>
      <c r="BHT8" s="195"/>
      <c r="BHU8" s="195"/>
      <c r="BHV8" s="195"/>
      <c r="BHW8" s="195"/>
      <c r="BHX8" s="195"/>
      <c r="BHY8" s="195"/>
      <c r="BHZ8" s="195"/>
      <c r="BIA8" s="195"/>
      <c r="BIB8" s="195"/>
      <c r="BIC8" s="195"/>
      <c r="BID8" s="195"/>
      <c r="BIE8" s="195"/>
      <c r="BIF8" s="195"/>
      <c r="BIG8" s="195"/>
      <c r="BIH8" s="195"/>
      <c r="BII8" s="195"/>
      <c r="BIJ8" s="195"/>
      <c r="BIK8" s="195"/>
      <c r="BIL8" s="195"/>
      <c r="BIM8" s="195"/>
      <c r="BIN8" s="195"/>
      <c r="BIO8" s="195"/>
      <c r="BIP8" s="195"/>
      <c r="BIQ8" s="195"/>
      <c r="BIR8" s="195"/>
      <c r="BIS8" s="195"/>
      <c r="BIT8" s="195"/>
      <c r="BIU8" s="195"/>
      <c r="BIV8" s="195"/>
      <c r="BIW8" s="195"/>
      <c r="BIX8" s="195"/>
      <c r="BIY8" s="195"/>
      <c r="BIZ8" s="195"/>
      <c r="BJA8" s="195"/>
      <c r="BJB8" s="195"/>
      <c r="BJC8" s="195"/>
      <c r="BJD8" s="195"/>
      <c r="BJE8" s="195"/>
      <c r="BJF8" s="195"/>
      <c r="BJG8" s="195"/>
      <c r="BJH8" s="195"/>
      <c r="BJI8" s="195"/>
      <c r="BJJ8" s="195"/>
      <c r="BJK8" s="195"/>
      <c r="BJL8" s="195"/>
      <c r="BJM8" s="195"/>
      <c r="BJN8" s="195"/>
      <c r="BJO8" s="195"/>
      <c r="BJP8" s="195"/>
      <c r="BJQ8" s="195"/>
      <c r="BJR8" s="195"/>
      <c r="BJS8" s="195"/>
      <c r="BJT8" s="195"/>
      <c r="BJU8" s="195"/>
      <c r="BJV8" s="195"/>
      <c r="BJW8" s="195"/>
      <c r="BJX8" s="195"/>
      <c r="BJY8" s="195"/>
      <c r="BJZ8" s="195"/>
      <c r="BKA8" s="195"/>
      <c r="BKB8" s="195"/>
      <c r="BKC8" s="195"/>
      <c r="BKD8" s="195"/>
      <c r="BKE8" s="195"/>
      <c r="BKF8" s="195"/>
      <c r="BKG8" s="195"/>
      <c r="BKH8" s="195"/>
      <c r="BKI8" s="195"/>
      <c r="BKJ8" s="195"/>
      <c r="BKK8" s="195"/>
      <c r="BKL8" s="195"/>
      <c r="BKM8" s="195"/>
      <c r="BKN8" s="195"/>
      <c r="BKO8" s="195"/>
      <c r="BKP8" s="195"/>
      <c r="BKQ8" s="195"/>
      <c r="BKR8" s="195"/>
      <c r="BKS8" s="195"/>
      <c r="BKT8" s="195"/>
      <c r="BKU8" s="195"/>
      <c r="BKV8" s="195"/>
      <c r="BKW8" s="195"/>
      <c r="BKX8" s="195"/>
      <c r="BKY8" s="195"/>
      <c r="BKZ8" s="195"/>
      <c r="BLA8" s="195"/>
      <c r="BLB8" s="195"/>
      <c r="BLC8" s="195"/>
      <c r="BLD8" s="195"/>
      <c r="BLE8" s="195"/>
      <c r="BLF8" s="195"/>
      <c r="BLG8" s="195"/>
      <c r="BLH8" s="195"/>
      <c r="BLI8" s="195"/>
      <c r="BLJ8" s="195"/>
      <c r="BLK8" s="195"/>
      <c r="BLL8" s="195"/>
      <c r="BLM8" s="195"/>
      <c r="BLN8" s="195"/>
      <c r="BLO8" s="195"/>
      <c r="BLP8" s="195"/>
      <c r="BLQ8" s="195"/>
      <c r="BLR8" s="195"/>
      <c r="BLS8" s="195"/>
      <c r="BLT8" s="195"/>
      <c r="BLU8" s="195"/>
      <c r="BLV8" s="195"/>
      <c r="BLW8" s="195"/>
      <c r="BLX8" s="195"/>
      <c r="BLY8" s="195"/>
      <c r="BLZ8" s="195"/>
      <c r="BMA8" s="195"/>
      <c r="BMB8" s="195"/>
      <c r="BMC8" s="195"/>
      <c r="BMD8" s="195"/>
      <c r="BME8" s="195"/>
      <c r="BMF8" s="195"/>
      <c r="BMG8" s="195"/>
      <c r="BMH8" s="195"/>
      <c r="BMI8" s="195"/>
      <c r="BMJ8" s="195"/>
      <c r="BMK8" s="195"/>
      <c r="BML8" s="195"/>
      <c r="BMM8" s="195"/>
      <c r="BMN8" s="195"/>
      <c r="BMO8" s="195"/>
      <c r="BMP8" s="195"/>
      <c r="BMQ8" s="195"/>
      <c r="BMR8" s="195"/>
      <c r="BMS8" s="195"/>
      <c r="BMT8" s="195"/>
      <c r="BMU8" s="195"/>
      <c r="BMV8" s="195"/>
      <c r="BMW8" s="195"/>
      <c r="BMX8" s="195"/>
      <c r="BMY8" s="195"/>
      <c r="BMZ8" s="195"/>
      <c r="BNA8" s="195"/>
      <c r="BNB8" s="195"/>
      <c r="BNC8" s="195"/>
      <c r="BND8" s="195"/>
      <c r="BNE8" s="195"/>
      <c r="BNF8" s="195"/>
      <c r="BNG8" s="195"/>
      <c r="BNH8" s="195"/>
      <c r="BNI8" s="195"/>
      <c r="BNJ8" s="195"/>
      <c r="BNK8" s="195"/>
      <c r="BNL8" s="195"/>
      <c r="BNM8" s="195"/>
      <c r="BNN8" s="195"/>
      <c r="BNO8" s="195"/>
      <c r="BNP8" s="195"/>
      <c r="BNQ8" s="195"/>
      <c r="BNR8" s="195"/>
      <c r="BNS8" s="195"/>
      <c r="BNT8" s="195"/>
      <c r="BNU8" s="195"/>
      <c r="BNV8" s="195"/>
      <c r="BNW8" s="195"/>
      <c r="BNX8" s="195"/>
      <c r="BNY8" s="195"/>
      <c r="BNZ8" s="195"/>
      <c r="BOA8" s="195"/>
      <c r="BOB8" s="195"/>
      <c r="BOC8" s="195"/>
      <c r="BOD8" s="195"/>
      <c r="BOE8" s="195"/>
      <c r="BOF8" s="195"/>
      <c r="BOG8" s="195"/>
      <c r="BOH8" s="195"/>
      <c r="BOI8" s="195"/>
      <c r="BOJ8" s="195"/>
      <c r="BOK8" s="195"/>
      <c r="BOL8" s="195"/>
      <c r="BOM8" s="195"/>
      <c r="BON8" s="195"/>
      <c r="BOO8" s="195"/>
      <c r="BOP8" s="195"/>
      <c r="BOQ8" s="195"/>
      <c r="BOR8" s="195"/>
      <c r="BOS8" s="195"/>
      <c r="BOT8" s="195"/>
      <c r="BOU8" s="195"/>
      <c r="BOV8" s="195"/>
      <c r="BOW8" s="195"/>
      <c r="BOX8" s="195"/>
      <c r="BOY8" s="195"/>
      <c r="BOZ8" s="195"/>
      <c r="BPA8" s="195"/>
      <c r="BPB8" s="195"/>
      <c r="BPC8" s="195"/>
      <c r="BPD8" s="195"/>
      <c r="BPE8" s="195"/>
      <c r="BPF8" s="195"/>
      <c r="BPG8" s="195"/>
      <c r="BPH8" s="195"/>
      <c r="BPI8" s="195"/>
      <c r="BPJ8" s="195"/>
      <c r="BPK8" s="195"/>
      <c r="BPL8" s="195"/>
      <c r="BPM8" s="195"/>
      <c r="BPN8" s="195"/>
      <c r="BPO8" s="195"/>
      <c r="BPP8" s="195"/>
      <c r="BPQ8" s="195"/>
      <c r="BPR8" s="195"/>
      <c r="BPS8" s="195"/>
      <c r="BPT8" s="195"/>
      <c r="BPU8" s="195"/>
      <c r="BPV8" s="195"/>
      <c r="BPW8" s="195"/>
      <c r="BPX8" s="195"/>
      <c r="BPY8" s="195"/>
      <c r="BPZ8" s="195"/>
      <c r="BQA8" s="195"/>
      <c r="BQB8" s="195"/>
      <c r="BQC8" s="195"/>
      <c r="BQD8" s="195"/>
      <c r="BQE8" s="195"/>
      <c r="BQF8" s="195"/>
      <c r="BQG8" s="195"/>
      <c r="BQH8" s="195"/>
      <c r="BQI8" s="195"/>
      <c r="BQJ8" s="195"/>
      <c r="BQK8" s="195"/>
      <c r="BQL8" s="195"/>
      <c r="BQM8" s="195"/>
      <c r="BQN8" s="195"/>
      <c r="BQO8" s="195"/>
      <c r="BQP8" s="195"/>
      <c r="BQQ8" s="195"/>
      <c r="BQR8" s="195"/>
      <c r="BQS8" s="195"/>
      <c r="BQT8" s="195"/>
      <c r="BQU8" s="195"/>
      <c r="BQV8" s="195"/>
      <c r="BQW8" s="195"/>
      <c r="BQX8" s="195"/>
      <c r="BQY8" s="195"/>
      <c r="BQZ8" s="195"/>
      <c r="BRA8" s="195"/>
      <c r="BRB8" s="195"/>
      <c r="BRC8" s="195"/>
      <c r="BRD8" s="195"/>
      <c r="BRE8" s="195"/>
      <c r="BRF8" s="195"/>
      <c r="BRG8" s="195"/>
      <c r="BRH8" s="195"/>
      <c r="BRI8" s="195"/>
      <c r="BRJ8" s="195"/>
      <c r="BRK8" s="195"/>
      <c r="BRL8" s="195"/>
      <c r="BRM8" s="195"/>
      <c r="BRN8" s="195"/>
      <c r="BRO8" s="195"/>
      <c r="BRP8" s="195"/>
      <c r="BRQ8" s="195"/>
      <c r="BRR8" s="195"/>
      <c r="BRS8" s="195"/>
      <c r="BRT8" s="195"/>
      <c r="BRU8" s="195"/>
      <c r="BRV8" s="195"/>
      <c r="BRW8" s="195"/>
      <c r="BRX8" s="195"/>
      <c r="BRY8" s="195"/>
      <c r="BRZ8" s="195"/>
      <c r="BSA8" s="195"/>
      <c r="BSB8" s="195"/>
      <c r="BSC8" s="195"/>
      <c r="BSD8" s="195"/>
      <c r="BSE8" s="195"/>
      <c r="BSF8" s="195"/>
      <c r="BSG8" s="195"/>
      <c r="BSH8" s="195"/>
      <c r="BSI8" s="195"/>
      <c r="BSJ8" s="195"/>
      <c r="BSK8" s="195"/>
      <c r="BSL8" s="195"/>
      <c r="BSM8" s="195"/>
      <c r="BSN8" s="195"/>
      <c r="BSO8" s="195"/>
      <c r="BSP8" s="195"/>
      <c r="BSQ8" s="195"/>
      <c r="BSR8" s="195"/>
      <c r="BSS8" s="195"/>
      <c r="BST8" s="195"/>
      <c r="BSU8" s="195"/>
      <c r="BSV8" s="195"/>
      <c r="BSW8" s="195"/>
      <c r="BSX8" s="195"/>
      <c r="BSY8" s="195"/>
      <c r="BSZ8" s="195"/>
      <c r="BTA8" s="195"/>
      <c r="BTB8" s="195"/>
      <c r="BTC8" s="195"/>
      <c r="BTD8" s="195"/>
      <c r="BTE8" s="195"/>
      <c r="BTF8" s="195"/>
      <c r="BTG8" s="195"/>
      <c r="BTH8" s="195"/>
      <c r="BTI8" s="195"/>
      <c r="BTJ8" s="195"/>
      <c r="BTK8" s="195"/>
      <c r="BTL8" s="195"/>
      <c r="BTM8" s="195"/>
      <c r="BTN8" s="195"/>
      <c r="BTO8" s="195"/>
      <c r="BTP8" s="195"/>
      <c r="BTQ8" s="195"/>
      <c r="BTR8" s="195"/>
      <c r="BTS8" s="195"/>
      <c r="BTT8" s="195"/>
      <c r="BTU8" s="195"/>
      <c r="BTV8" s="195"/>
      <c r="BTW8" s="195"/>
      <c r="BTX8" s="195"/>
      <c r="BTY8" s="195"/>
      <c r="BTZ8" s="195"/>
      <c r="BUA8" s="195"/>
      <c r="BUB8" s="195"/>
      <c r="BUC8" s="195"/>
      <c r="BUD8" s="195"/>
      <c r="BUE8" s="195"/>
      <c r="BUF8" s="195"/>
      <c r="BUG8" s="195"/>
      <c r="BUH8" s="195"/>
      <c r="BUI8" s="195"/>
      <c r="BUJ8" s="195"/>
      <c r="BUK8" s="195"/>
      <c r="BUL8" s="195"/>
      <c r="BUM8" s="195"/>
      <c r="BUN8" s="195"/>
      <c r="BUO8" s="195"/>
      <c r="BUP8" s="195"/>
      <c r="BUQ8" s="195"/>
      <c r="BUR8" s="195"/>
      <c r="BUS8" s="195"/>
      <c r="BUT8" s="195"/>
      <c r="BUU8" s="195"/>
      <c r="BUV8" s="195"/>
      <c r="BUW8" s="195"/>
      <c r="BUX8" s="195"/>
      <c r="BUY8" s="195"/>
      <c r="BUZ8" s="195"/>
      <c r="BVA8" s="195"/>
      <c r="BVB8" s="195"/>
      <c r="BVC8" s="195"/>
      <c r="BVD8" s="195"/>
      <c r="BVE8" s="195"/>
      <c r="BVF8" s="195"/>
      <c r="BVG8" s="195"/>
      <c r="BVH8" s="195"/>
      <c r="BVI8" s="195"/>
      <c r="BVJ8" s="195"/>
      <c r="BVK8" s="195"/>
      <c r="BVL8" s="195"/>
      <c r="BVM8" s="195"/>
      <c r="BVN8" s="195"/>
      <c r="BVO8" s="195"/>
      <c r="BVP8" s="195"/>
      <c r="BVQ8" s="195"/>
      <c r="BVR8" s="195"/>
      <c r="BVS8" s="195"/>
      <c r="BVT8" s="195"/>
      <c r="BVU8" s="195"/>
      <c r="BVV8" s="195"/>
      <c r="BVW8" s="195"/>
      <c r="BVX8" s="195"/>
      <c r="BVY8" s="195"/>
      <c r="BVZ8" s="195"/>
      <c r="BWA8" s="195"/>
      <c r="BWB8" s="195"/>
      <c r="BWC8" s="195"/>
      <c r="BWD8" s="195"/>
      <c r="BWE8" s="195"/>
      <c r="BWF8" s="195"/>
      <c r="BWG8" s="195"/>
      <c r="BWH8" s="195"/>
      <c r="BWI8" s="195"/>
      <c r="BWJ8" s="195"/>
      <c r="BWK8" s="195"/>
      <c r="BWL8" s="195"/>
      <c r="BWM8" s="195"/>
      <c r="BWN8" s="195"/>
      <c r="BWO8" s="195"/>
      <c r="BWP8" s="195"/>
      <c r="BWQ8" s="195"/>
      <c r="BWR8" s="195"/>
      <c r="BWS8" s="195"/>
      <c r="BWT8" s="195"/>
      <c r="BWU8" s="195"/>
      <c r="BWV8" s="195"/>
      <c r="BWW8" s="195"/>
      <c r="BWX8" s="195"/>
      <c r="BWY8" s="195"/>
      <c r="BWZ8" s="195"/>
      <c r="BXA8" s="195"/>
      <c r="BXB8" s="195"/>
      <c r="BXC8" s="195"/>
      <c r="BXD8" s="195"/>
      <c r="BXE8" s="195"/>
      <c r="BXF8" s="195"/>
      <c r="BXG8" s="195"/>
      <c r="BXH8" s="195"/>
      <c r="BXI8" s="195"/>
      <c r="BXJ8" s="195"/>
      <c r="BXK8" s="195"/>
      <c r="BXL8" s="195"/>
      <c r="BXM8" s="195"/>
      <c r="BXN8" s="195"/>
      <c r="BXO8" s="195"/>
      <c r="BXP8" s="195"/>
      <c r="BXQ8" s="195"/>
      <c r="BXR8" s="195"/>
      <c r="BXS8" s="195"/>
      <c r="BXT8" s="195"/>
      <c r="BXU8" s="195"/>
      <c r="BXV8" s="195"/>
      <c r="BXW8" s="195"/>
      <c r="BXX8" s="195"/>
      <c r="BXY8" s="195"/>
      <c r="BXZ8" s="195"/>
      <c r="BYA8" s="195"/>
      <c r="BYB8" s="195"/>
      <c r="BYC8" s="195"/>
      <c r="BYD8" s="195"/>
      <c r="BYE8" s="195"/>
      <c r="BYF8" s="195"/>
      <c r="BYG8" s="195"/>
      <c r="BYH8" s="195"/>
      <c r="BYI8" s="195"/>
      <c r="BYJ8" s="195"/>
      <c r="BYK8" s="195"/>
      <c r="BYL8" s="195"/>
      <c r="BYM8" s="195"/>
      <c r="BYN8" s="195"/>
      <c r="BYO8" s="195"/>
      <c r="BYP8" s="195"/>
      <c r="BYQ8" s="195"/>
      <c r="BYR8" s="195"/>
      <c r="BYS8" s="195"/>
      <c r="BYT8" s="195"/>
      <c r="BYU8" s="195"/>
      <c r="BYV8" s="195"/>
      <c r="BYW8" s="195"/>
      <c r="BYX8" s="195"/>
      <c r="BYY8" s="195"/>
      <c r="BYZ8" s="195"/>
      <c r="BZA8" s="195"/>
      <c r="BZB8" s="195"/>
      <c r="BZC8" s="195"/>
      <c r="BZD8" s="195"/>
      <c r="BZE8" s="195"/>
      <c r="BZF8" s="195"/>
      <c r="BZG8" s="195"/>
      <c r="BZH8" s="195"/>
      <c r="BZI8" s="195"/>
      <c r="BZJ8" s="195"/>
      <c r="BZK8" s="195"/>
      <c r="BZL8" s="195"/>
      <c r="BZM8" s="195"/>
      <c r="BZN8" s="195"/>
      <c r="BZO8" s="195"/>
      <c r="BZP8" s="195"/>
      <c r="BZQ8" s="195"/>
      <c r="BZR8" s="195"/>
      <c r="BZS8" s="195"/>
      <c r="BZT8" s="195"/>
      <c r="BZU8" s="195"/>
      <c r="BZV8" s="195"/>
      <c r="BZW8" s="195"/>
      <c r="BZX8" s="195"/>
      <c r="BZY8" s="195"/>
      <c r="BZZ8" s="195"/>
      <c r="CAA8" s="195"/>
      <c r="CAB8" s="195"/>
      <c r="CAC8" s="195"/>
      <c r="CAD8" s="195"/>
      <c r="CAE8" s="195"/>
      <c r="CAF8" s="195"/>
      <c r="CAG8" s="195"/>
      <c r="CAH8" s="195"/>
      <c r="CAI8" s="195"/>
      <c r="CAJ8" s="195"/>
      <c r="CAK8" s="195"/>
      <c r="CAL8" s="195"/>
      <c r="CAM8" s="195"/>
      <c r="CAN8" s="195"/>
      <c r="CAO8" s="195"/>
      <c r="CAP8" s="195"/>
      <c r="CAQ8" s="195"/>
      <c r="CAR8" s="195"/>
      <c r="CAS8" s="195"/>
      <c r="CAT8" s="195"/>
      <c r="CAU8" s="195"/>
      <c r="CAV8" s="195"/>
      <c r="CAW8" s="195"/>
      <c r="CAX8" s="195"/>
      <c r="CAY8" s="195"/>
      <c r="CAZ8" s="195"/>
      <c r="CBA8" s="195"/>
      <c r="CBB8" s="195"/>
      <c r="CBC8" s="195"/>
      <c r="CBD8" s="195"/>
      <c r="CBE8" s="195"/>
      <c r="CBF8" s="195"/>
      <c r="CBG8" s="195"/>
      <c r="CBH8" s="195"/>
      <c r="CBI8" s="195"/>
      <c r="CBJ8" s="195"/>
      <c r="CBK8" s="195"/>
      <c r="CBL8" s="195"/>
      <c r="CBM8" s="195"/>
      <c r="CBN8" s="195"/>
      <c r="CBO8" s="195"/>
      <c r="CBP8" s="195"/>
      <c r="CBQ8" s="195"/>
      <c r="CBR8" s="195"/>
      <c r="CBS8" s="195"/>
      <c r="CBT8" s="195"/>
      <c r="CBU8" s="195"/>
      <c r="CBV8" s="195"/>
      <c r="CBW8" s="195"/>
      <c r="CBX8" s="195"/>
      <c r="CBY8" s="195"/>
      <c r="CBZ8" s="195"/>
      <c r="CCA8" s="195"/>
      <c r="CCB8" s="195"/>
      <c r="CCC8" s="195"/>
      <c r="CCD8" s="195"/>
      <c r="CCE8" s="195"/>
      <c r="CCF8" s="195"/>
      <c r="CCG8" s="195"/>
      <c r="CCH8" s="195"/>
      <c r="CCI8" s="195"/>
      <c r="CCJ8" s="195"/>
      <c r="CCK8" s="195"/>
      <c r="CCL8" s="195"/>
      <c r="CCM8" s="195"/>
      <c r="CCN8" s="195"/>
      <c r="CCO8" s="195"/>
      <c r="CCP8" s="195"/>
      <c r="CCQ8" s="195"/>
      <c r="CCR8" s="195"/>
      <c r="CCS8" s="195"/>
      <c r="CCT8" s="195"/>
      <c r="CCU8" s="195"/>
      <c r="CCV8" s="195"/>
      <c r="CCW8" s="195"/>
      <c r="CCX8" s="195"/>
      <c r="CCY8" s="195"/>
      <c r="CCZ8" s="195"/>
      <c r="CDA8" s="195"/>
      <c r="CDB8" s="195"/>
      <c r="CDC8" s="195"/>
      <c r="CDD8" s="195"/>
      <c r="CDE8" s="195"/>
      <c r="CDF8" s="195"/>
      <c r="CDG8" s="195"/>
      <c r="CDH8" s="195"/>
      <c r="CDI8" s="195"/>
      <c r="CDJ8" s="195"/>
      <c r="CDK8" s="195"/>
      <c r="CDL8" s="195"/>
      <c r="CDM8" s="195"/>
      <c r="CDN8" s="195"/>
      <c r="CDO8" s="195"/>
      <c r="CDP8" s="195"/>
      <c r="CDQ8" s="195"/>
      <c r="CDR8" s="195"/>
      <c r="CDS8" s="195"/>
      <c r="CDT8" s="195"/>
      <c r="CDU8" s="195"/>
      <c r="CDV8" s="195"/>
      <c r="CDW8" s="195"/>
      <c r="CDX8" s="195"/>
      <c r="CDY8" s="195"/>
      <c r="CDZ8" s="195"/>
      <c r="CEA8" s="195"/>
      <c r="CEB8" s="195"/>
      <c r="CEC8" s="195"/>
      <c r="CED8" s="195"/>
      <c r="CEE8" s="195"/>
      <c r="CEF8" s="195"/>
      <c r="CEG8" s="195"/>
      <c r="CEH8" s="195"/>
      <c r="CEI8" s="195"/>
      <c r="CEJ8" s="195"/>
      <c r="CEK8" s="195"/>
      <c r="CEL8" s="195"/>
      <c r="CEM8" s="195"/>
      <c r="CEN8" s="195"/>
      <c r="CEO8" s="195"/>
      <c r="CEP8" s="195"/>
      <c r="CEQ8" s="195"/>
      <c r="CER8" s="195"/>
      <c r="CES8" s="195"/>
      <c r="CET8" s="195"/>
      <c r="CEU8" s="195"/>
      <c r="CEV8" s="195"/>
      <c r="CEW8" s="195"/>
      <c r="CEX8" s="195"/>
      <c r="CEY8" s="195"/>
      <c r="CEZ8" s="195"/>
      <c r="CFA8" s="195"/>
      <c r="CFB8" s="195"/>
      <c r="CFC8" s="195"/>
      <c r="CFD8" s="195"/>
      <c r="CFE8" s="195"/>
      <c r="CFF8" s="195"/>
      <c r="CFG8" s="195"/>
      <c r="CFH8" s="195"/>
      <c r="CFI8" s="195"/>
      <c r="CFJ8" s="195"/>
      <c r="CFK8" s="195"/>
      <c r="CFL8" s="195"/>
      <c r="CFM8" s="195"/>
      <c r="CFN8" s="195"/>
      <c r="CFO8" s="195"/>
      <c r="CFP8" s="195"/>
      <c r="CFQ8" s="195"/>
      <c r="CFR8" s="195"/>
      <c r="CFS8" s="195"/>
      <c r="CFT8" s="195"/>
      <c r="CFU8" s="195"/>
      <c r="CFV8" s="195"/>
      <c r="CFW8" s="195"/>
      <c r="CFX8" s="195"/>
      <c r="CFY8" s="195"/>
      <c r="CFZ8" s="195"/>
      <c r="CGA8" s="195"/>
      <c r="CGB8" s="195"/>
      <c r="CGC8" s="195"/>
      <c r="CGD8" s="195"/>
      <c r="CGE8" s="195"/>
      <c r="CGF8" s="195"/>
      <c r="CGG8" s="195"/>
      <c r="CGH8" s="195"/>
      <c r="CGI8" s="195"/>
      <c r="CGJ8" s="195"/>
      <c r="CGK8" s="195"/>
      <c r="CGL8" s="195"/>
      <c r="CGM8" s="195"/>
      <c r="CGN8" s="195"/>
      <c r="CGO8" s="195"/>
      <c r="CGP8" s="195"/>
      <c r="CGQ8" s="195"/>
      <c r="CGR8" s="195"/>
      <c r="CGS8" s="195"/>
      <c r="CGT8" s="195"/>
      <c r="CGU8" s="195"/>
      <c r="CGV8" s="195"/>
      <c r="CGW8" s="195"/>
      <c r="CGX8" s="195"/>
      <c r="CGY8" s="195"/>
      <c r="CGZ8" s="195"/>
      <c r="CHA8" s="195"/>
      <c r="CHB8" s="195"/>
      <c r="CHC8" s="195"/>
      <c r="CHD8" s="195"/>
      <c r="CHE8" s="195"/>
      <c r="CHF8" s="195"/>
      <c r="CHG8" s="195"/>
      <c r="CHH8" s="195"/>
      <c r="CHI8" s="195"/>
      <c r="CHJ8" s="195"/>
      <c r="CHK8" s="195"/>
      <c r="CHL8" s="195"/>
      <c r="CHM8" s="195"/>
      <c r="CHN8" s="195"/>
      <c r="CHO8" s="195"/>
      <c r="CHP8" s="195"/>
      <c r="CHQ8" s="195"/>
      <c r="CHR8" s="195"/>
      <c r="CHS8" s="195"/>
      <c r="CHT8" s="195"/>
      <c r="CHU8" s="195"/>
      <c r="CHV8" s="195"/>
      <c r="CHW8" s="195"/>
      <c r="CHX8" s="195"/>
      <c r="CHY8" s="195"/>
      <c r="CHZ8" s="195"/>
      <c r="CIA8" s="195"/>
      <c r="CIB8" s="195"/>
      <c r="CIC8" s="195"/>
      <c r="CID8" s="195"/>
      <c r="CIE8" s="195"/>
      <c r="CIF8" s="195"/>
      <c r="CIG8" s="195"/>
      <c r="CIH8" s="195"/>
      <c r="CII8" s="195"/>
      <c r="CIJ8" s="195"/>
      <c r="CIK8" s="195"/>
      <c r="CIL8" s="195"/>
      <c r="CIM8" s="195"/>
      <c r="CIN8" s="195"/>
      <c r="CIO8" s="195"/>
      <c r="CIP8" s="195"/>
      <c r="CIQ8" s="195"/>
      <c r="CIR8" s="195"/>
      <c r="CIS8" s="195"/>
      <c r="CIT8" s="195"/>
      <c r="CIU8" s="195"/>
      <c r="CIV8" s="195"/>
      <c r="CIW8" s="195"/>
      <c r="CIX8" s="195"/>
      <c r="CIY8" s="195"/>
      <c r="CIZ8" s="195"/>
      <c r="CJA8" s="195"/>
      <c r="CJB8" s="195"/>
      <c r="CJC8" s="195"/>
      <c r="CJD8" s="195"/>
      <c r="CJE8" s="195"/>
      <c r="CJF8" s="195"/>
      <c r="CJG8" s="195"/>
      <c r="CJH8" s="195"/>
      <c r="CJI8" s="195"/>
      <c r="CJJ8" s="195"/>
      <c r="CJK8" s="195"/>
      <c r="CJL8" s="195"/>
      <c r="CJM8" s="195"/>
      <c r="CJN8" s="195"/>
      <c r="CJO8" s="195"/>
      <c r="CJP8" s="195"/>
      <c r="CJQ8" s="195"/>
      <c r="CJR8" s="195"/>
      <c r="CJS8" s="195"/>
      <c r="CJT8" s="195"/>
      <c r="CJU8" s="195"/>
      <c r="CJV8" s="195"/>
      <c r="CJW8" s="195"/>
      <c r="CJX8" s="195"/>
      <c r="CJY8" s="195"/>
      <c r="CJZ8" s="195"/>
      <c r="CKA8" s="195"/>
      <c r="CKB8" s="195"/>
      <c r="CKC8" s="195"/>
      <c r="CKD8" s="195"/>
      <c r="CKE8" s="195"/>
      <c r="CKF8" s="195"/>
      <c r="CKG8" s="195"/>
      <c r="CKH8" s="195"/>
      <c r="CKI8" s="195"/>
      <c r="CKJ8" s="195"/>
      <c r="CKK8" s="195"/>
      <c r="CKL8" s="195"/>
      <c r="CKM8" s="195"/>
      <c r="CKN8" s="195"/>
      <c r="CKO8" s="195"/>
      <c r="CKP8" s="195"/>
      <c r="CKQ8" s="195"/>
      <c r="CKR8" s="195"/>
      <c r="CKS8" s="195"/>
      <c r="CKT8" s="195"/>
      <c r="CKU8" s="195"/>
      <c r="CKV8" s="195"/>
      <c r="CKW8" s="195"/>
      <c r="CKX8" s="195"/>
      <c r="CKY8" s="195"/>
      <c r="CKZ8" s="195"/>
      <c r="CLA8" s="195"/>
      <c r="CLB8" s="195"/>
      <c r="CLC8" s="195"/>
      <c r="CLD8" s="195"/>
      <c r="CLE8" s="195"/>
      <c r="CLF8" s="195"/>
      <c r="CLG8" s="195"/>
      <c r="CLH8" s="195"/>
      <c r="CLI8" s="195"/>
      <c r="CLJ8" s="195"/>
      <c r="CLK8" s="195"/>
      <c r="CLL8" s="195"/>
      <c r="CLM8" s="195"/>
      <c r="CLN8" s="195"/>
      <c r="CLO8" s="195"/>
      <c r="CLP8" s="195"/>
      <c r="CLQ8" s="195"/>
      <c r="CLR8" s="195"/>
      <c r="CLS8" s="195"/>
      <c r="CLT8" s="195"/>
      <c r="CLU8" s="195"/>
      <c r="CLV8" s="195"/>
      <c r="CLW8" s="195"/>
      <c r="CLX8" s="195"/>
      <c r="CLY8" s="195"/>
      <c r="CLZ8" s="195"/>
      <c r="CMA8" s="195"/>
      <c r="CMB8" s="195"/>
      <c r="CMC8" s="195"/>
      <c r="CMD8" s="195"/>
      <c r="CME8" s="195"/>
      <c r="CMF8" s="195"/>
      <c r="CMG8" s="195"/>
      <c r="CMH8" s="195"/>
      <c r="CMI8" s="195"/>
      <c r="CMJ8" s="195"/>
      <c r="CMK8" s="195"/>
      <c r="CML8" s="195"/>
      <c r="CMM8" s="195"/>
      <c r="CMN8" s="195"/>
      <c r="CMO8" s="195"/>
      <c r="CMP8" s="195"/>
      <c r="CMQ8" s="195"/>
      <c r="CMR8" s="195"/>
      <c r="CMS8" s="195"/>
      <c r="CMT8" s="195"/>
      <c r="CMU8" s="195"/>
      <c r="CMV8" s="195"/>
      <c r="CMW8" s="195"/>
      <c r="CMX8" s="195"/>
      <c r="CMY8" s="195"/>
      <c r="CMZ8" s="195"/>
      <c r="CNA8" s="195"/>
      <c r="CNB8" s="195"/>
      <c r="CNC8" s="195"/>
      <c r="CND8" s="195"/>
      <c r="CNE8" s="195"/>
      <c r="CNF8" s="195"/>
      <c r="CNG8" s="195"/>
      <c r="CNH8" s="195"/>
      <c r="CNI8" s="195"/>
      <c r="CNJ8" s="195"/>
      <c r="CNK8" s="195"/>
      <c r="CNL8" s="195"/>
      <c r="CNM8" s="195"/>
      <c r="CNN8" s="195"/>
      <c r="CNO8" s="195"/>
      <c r="CNP8" s="195"/>
      <c r="CNQ8" s="195"/>
      <c r="CNR8" s="195"/>
      <c r="CNS8" s="195"/>
      <c r="CNT8" s="195"/>
      <c r="CNU8" s="195"/>
      <c r="CNV8" s="195"/>
      <c r="CNW8" s="195"/>
      <c r="CNX8" s="195"/>
      <c r="CNY8" s="195"/>
      <c r="CNZ8" s="195"/>
      <c r="COA8" s="195"/>
      <c r="COB8" s="195"/>
      <c r="COC8" s="195"/>
      <c r="COD8" s="195"/>
      <c r="COE8" s="195"/>
      <c r="COF8" s="195"/>
      <c r="COG8" s="195"/>
      <c r="COH8" s="195"/>
      <c r="COI8" s="195"/>
      <c r="COJ8" s="195"/>
      <c r="COK8" s="195"/>
      <c r="COL8" s="195"/>
      <c r="COM8" s="195"/>
      <c r="CON8" s="195"/>
      <c r="COO8" s="195"/>
      <c r="COP8" s="195"/>
      <c r="COQ8" s="195"/>
      <c r="COR8" s="195"/>
      <c r="COS8" s="195"/>
      <c r="COT8" s="195"/>
      <c r="COU8" s="195"/>
      <c r="COV8" s="195"/>
      <c r="COW8" s="195"/>
      <c r="COX8" s="195"/>
      <c r="COY8" s="195"/>
      <c r="COZ8" s="195"/>
      <c r="CPA8" s="195"/>
      <c r="CPB8" s="195"/>
      <c r="CPC8" s="195"/>
      <c r="CPD8" s="195"/>
      <c r="CPE8" s="195"/>
      <c r="CPF8" s="195"/>
      <c r="CPG8" s="195"/>
      <c r="CPH8" s="195"/>
      <c r="CPI8" s="195"/>
      <c r="CPJ8" s="195"/>
      <c r="CPK8" s="195"/>
      <c r="CPL8" s="195"/>
      <c r="CPM8" s="195"/>
      <c r="CPN8" s="195"/>
      <c r="CPO8" s="195"/>
      <c r="CPP8" s="195"/>
      <c r="CPQ8" s="195"/>
      <c r="CPR8" s="195"/>
      <c r="CPS8" s="195"/>
      <c r="CPT8" s="195"/>
      <c r="CPU8" s="195"/>
      <c r="CPV8" s="195"/>
      <c r="CPW8" s="195"/>
      <c r="CPX8" s="195"/>
      <c r="CPY8" s="195"/>
      <c r="CPZ8" s="195"/>
      <c r="CQA8" s="195"/>
      <c r="CQB8" s="195"/>
      <c r="CQC8" s="195"/>
      <c r="CQD8" s="195"/>
      <c r="CQE8" s="195"/>
      <c r="CQF8" s="195"/>
      <c r="CQG8" s="195"/>
      <c r="CQH8" s="195"/>
      <c r="CQI8" s="195"/>
      <c r="CQJ8" s="195"/>
      <c r="CQK8" s="195"/>
      <c r="CQL8" s="195"/>
      <c r="CQM8" s="195"/>
      <c r="CQN8" s="195"/>
      <c r="CQO8" s="195"/>
      <c r="CQP8" s="195"/>
      <c r="CQQ8" s="195"/>
      <c r="CQR8" s="195"/>
      <c r="CQS8" s="195"/>
      <c r="CQT8" s="195"/>
      <c r="CQU8" s="195"/>
      <c r="CQV8" s="195"/>
      <c r="CQW8" s="195"/>
      <c r="CQX8" s="195"/>
      <c r="CQY8" s="195"/>
      <c r="CQZ8" s="195"/>
      <c r="CRA8" s="195"/>
      <c r="CRB8" s="195"/>
      <c r="CRC8" s="195"/>
      <c r="CRD8" s="195"/>
      <c r="CRE8" s="195"/>
      <c r="CRF8" s="195"/>
      <c r="CRG8" s="195"/>
      <c r="CRH8" s="195"/>
      <c r="CRI8" s="195"/>
      <c r="CRJ8" s="195"/>
      <c r="CRK8" s="195"/>
      <c r="CRL8" s="195"/>
      <c r="CRM8" s="195"/>
      <c r="CRN8" s="195"/>
      <c r="CRO8" s="195"/>
      <c r="CRP8" s="195"/>
      <c r="CRQ8" s="195"/>
      <c r="CRR8" s="195"/>
      <c r="CRS8" s="195"/>
      <c r="CRT8" s="195"/>
      <c r="CRU8" s="195"/>
      <c r="CRV8" s="195"/>
      <c r="CRW8" s="195"/>
      <c r="CRX8" s="195"/>
      <c r="CRY8" s="195"/>
      <c r="CRZ8" s="195"/>
      <c r="CSA8" s="195"/>
      <c r="CSB8" s="195"/>
      <c r="CSC8" s="195"/>
      <c r="CSD8" s="195"/>
      <c r="CSE8" s="195"/>
      <c r="CSF8" s="195"/>
      <c r="CSG8" s="195"/>
      <c r="CSH8" s="195"/>
      <c r="CSI8" s="195"/>
      <c r="CSJ8" s="195"/>
      <c r="CSK8" s="195"/>
      <c r="CSL8" s="195"/>
      <c r="CSM8" s="195"/>
      <c r="CSN8" s="195"/>
      <c r="CSO8" s="195"/>
      <c r="CSP8" s="195"/>
      <c r="CSQ8" s="195"/>
      <c r="CSR8" s="195"/>
      <c r="CSS8" s="195"/>
      <c r="CST8" s="195"/>
      <c r="CSU8" s="195"/>
      <c r="CSV8" s="195"/>
      <c r="CSW8" s="195"/>
      <c r="CSX8" s="195"/>
      <c r="CSY8" s="195"/>
      <c r="CSZ8" s="195"/>
      <c r="CTA8" s="195"/>
      <c r="CTB8" s="195"/>
      <c r="CTC8" s="195"/>
      <c r="CTD8" s="195"/>
      <c r="CTE8" s="195"/>
      <c r="CTF8" s="195"/>
      <c r="CTG8" s="195"/>
      <c r="CTH8" s="195"/>
      <c r="CTI8" s="195"/>
      <c r="CTJ8" s="195"/>
      <c r="CTK8" s="195"/>
      <c r="CTL8" s="195"/>
      <c r="CTM8" s="195"/>
      <c r="CTN8" s="195"/>
      <c r="CTO8" s="195"/>
      <c r="CTP8" s="195"/>
      <c r="CTQ8" s="195"/>
      <c r="CTR8" s="195"/>
      <c r="CTS8" s="195"/>
      <c r="CTT8" s="195"/>
      <c r="CTU8" s="195"/>
      <c r="CTV8" s="195"/>
      <c r="CTW8" s="195"/>
      <c r="CTX8" s="195"/>
      <c r="CTY8" s="195"/>
      <c r="CTZ8" s="195"/>
      <c r="CUA8" s="195"/>
      <c r="CUB8" s="195"/>
      <c r="CUC8" s="195"/>
      <c r="CUD8" s="195"/>
      <c r="CUE8" s="195"/>
      <c r="CUF8" s="195"/>
      <c r="CUG8" s="195"/>
      <c r="CUH8" s="195"/>
      <c r="CUI8" s="195"/>
      <c r="CUJ8" s="195"/>
      <c r="CUK8" s="195"/>
      <c r="CUL8" s="195"/>
      <c r="CUM8" s="195"/>
      <c r="CUN8" s="195"/>
      <c r="CUO8" s="195"/>
      <c r="CUP8" s="195"/>
      <c r="CUQ8" s="195"/>
      <c r="CUR8" s="195"/>
      <c r="CUS8" s="195"/>
      <c r="CUT8" s="195"/>
      <c r="CUU8" s="195"/>
      <c r="CUV8" s="195"/>
      <c r="CUW8" s="195"/>
      <c r="CUX8" s="195"/>
      <c r="CUY8" s="195"/>
      <c r="CUZ8" s="195"/>
      <c r="CVA8" s="195"/>
      <c r="CVB8" s="195"/>
      <c r="CVC8" s="195"/>
      <c r="CVD8" s="195"/>
      <c r="CVE8" s="195"/>
      <c r="CVF8" s="195"/>
      <c r="CVG8" s="195"/>
      <c r="CVH8" s="195"/>
      <c r="CVI8" s="195"/>
      <c r="CVJ8" s="195"/>
      <c r="CVK8" s="195"/>
      <c r="CVL8" s="195"/>
      <c r="CVM8" s="195"/>
      <c r="CVN8" s="195"/>
      <c r="CVO8" s="195"/>
      <c r="CVP8" s="195"/>
      <c r="CVQ8" s="195"/>
      <c r="CVR8" s="195"/>
      <c r="CVS8" s="195"/>
      <c r="CVT8" s="195"/>
      <c r="CVU8" s="195"/>
      <c r="CVV8" s="195"/>
      <c r="CVW8" s="195"/>
      <c r="CVX8" s="195"/>
      <c r="CVY8" s="195"/>
      <c r="CVZ8" s="195"/>
      <c r="CWA8" s="195"/>
      <c r="CWB8" s="195"/>
      <c r="CWC8" s="195"/>
      <c r="CWD8" s="195"/>
      <c r="CWE8" s="195"/>
      <c r="CWF8" s="195"/>
      <c r="CWG8" s="195"/>
      <c r="CWH8" s="195"/>
      <c r="CWI8" s="195"/>
      <c r="CWJ8" s="195"/>
      <c r="CWK8" s="195"/>
      <c r="CWL8" s="195"/>
      <c r="CWM8" s="195"/>
      <c r="CWN8" s="195"/>
      <c r="CWO8" s="195"/>
      <c r="CWP8" s="195"/>
      <c r="CWQ8" s="195"/>
      <c r="CWR8" s="195"/>
      <c r="CWS8" s="195"/>
      <c r="CWT8" s="195"/>
      <c r="CWU8" s="195"/>
      <c r="CWV8" s="195"/>
      <c r="CWW8" s="195"/>
      <c r="CWX8" s="195"/>
      <c r="CWY8" s="195"/>
      <c r="CWZ8" s="195"/>
      <c r="CXA8" s="195"/>
      <c r="CXB8" s="195"/>
      <c r="CXC8" s="195"/>
      <c r="CXD8" s="195"/>
      <c r="CXE8" s="195"/>
      <c r="CXF8" s="195"/>
      <c r="CXG8" s="195"/>
      <c r="CXH8" s="195"/>
      <c r="CXI8" s="195"/>
      <c r="CXJ8" s="195"/>
      <c r="CXK8" s="195"/>
      <c r="CXL8" s="195"/>
      <c r="CXM8" s="195"/>
      <c r="CXN8" s="195"/>
      <c r="CXO8" s="195"/>
      <c r="CXP8" s="195"/>
      <c r="CXQ8" s="195"/>
      <c r="CXR8" s="195"/>
      <c r="CXS8" s="195"/>
      <c r="CXT8" s="195"/>
      <c r="CXU8" s="195"/>
      <c r="CXV8" s="195"/>
      <c r="CXW8" s="195"/>
      <c r="CXX8" s="195"/>
      <c r="CXY8" s="195"/>
      <c r="CXZ8" s="195"/>
      <c r="CYA8" s="195"/>
      <c r="CYB8" s="195"/>
      <c r="CYC8" s="195"/>
      <c r="CYD8" s="195"/>
      <c r="CYE8" s="195"/>
      <c r="CYF8" s="195"/>
      <c r="CYG8" s="195"/>
      <c r="CYH8" s="195"/>
      <c r="CYI8" s="195"/>
      <c r="CYJ8" s="195"/>
      <c r="CYK8" s="195"/>
      <c r="CYL8" s="195"/>
      <c r="CYM8" s="195"/>
      <c r="CYN8" s="195"/>
      <c r="CYO8" s="195"/>
      <c r="CYP8" s="195"/>
      <c r="CYQ8" s="195"/>
      <c r="CYR8" s="195"/>
      <c r="CYS8" s="195"/>
      <c r="CYT8" s="195"/>
      <c r="CYU8" s="195"/>
      <c r="CYV8" s="195"/>
      <c r="CYW8" s="195"/>
      <c r="CYX8" s="195"/>
      <c r="CYY8" s="195"/>
      <c r="CYZ8" s="195"/>
      <c r="CZA8" s="195"/>
      <c r="CZB8" s="195"/>
      <c r="CZC8" s="195"/>
      <c r="CZD8" s="195"/>
      <c r="CZE8" s="195"/>
      <c r="CZF8" s="195"/>
      <c r="CZG8" s="195"/>
      <c r="CZH8" s="195"/>
      <c r="CZI8" s="195"/>
      <c r="CZJ8" s="195"/>
      <c r="CZK8" s="195"/>
      <c r="CZL8" s="195"/>
      <c r="CZM8" s="195"/>
      <c r="CZN8" s="195"/>
      <c r="CZO8" s="195"/>
      <c r="CZP8" s="195"/>
      <c r="CZQ8" s="195"/>
      <c r="CZR8" s="195"/>
      <c r="CZS8" s="195"/>
      <c r="CZT8" s="195"/>
      <c r="CZU8" s="195"/>
      <c r="CZV8" s="195"/>
      <c r="CZW8" s="195"/>
      <c r="CZX8" s="195"/>
      <c r="CZY8" s="195"/>
      <c r="CZZ8" s="195"/>
      <c r="DAA8" s="195"/>
      <c r="DAB8" s="195"/>
      <c r="DAC8" s="195"/>
      <c r="DAD8" s="195"/>
      <c r="DAE8" s="195"/>
      <c r="DAF8" s="195"/>
      <c r="DAG8" s="195"/>
      <c r="DAH8" s="195"/>
      <c r="DAI8" s="195"/>
      <c r="DAJ8" s="195"/>
      <c r="DAK8" s="195"/>
      <c r="DAL8" s="195"/>
      <c r="DAM8" s="195"/>
      <c r="DAN8" s="195"/>
      <c r="DAO8" s="195"/>
      <c r="DAP8" s="195"/>
      <c r="DAQ8" s="195"/>
      <c r="DAR8" s="195"/>
      <c r="DAS8" s="195"/>
      <c r="DAT8" s="195"/>
      <c r="DAU8" s="195"/>
      <c r="DAV8" s="195"/>
      <c r="DAW8" s="195"/>
      <c r="DAX8" s="195"/>
      <c r="DAY8" s="195"/>
      <c r="DAZ8" s="195"/>
      <c r="DBA8" s="195"/>
      <c r="DBB8" s="195"/>
      <c r="DBC8" s="195"/>
      <c r="DBD8" s="195"/>
      <c r="DBE8" s="195"/>
      <c r="DBF8" s="195"/>
      <c r="DBG8" s="195"/>
      <c r="DBH8" s="195"/>
      <c r="DBI8" s="195"/>
      <c r="DBJ8" s="195"/>
      <c r="DBK8" s="195"/>
      <c r="DBL8" s="195"/>
      <c r="DBM8" s="195"/>
      <c r="DBN8" s="195"/>
      <c r="DBO8" s="195"/>
      <c r="DBP8" s="195"/>
      <c r="DBQ8" s="195"/>
      <c r="DBR8" s="195"/>
      <c r="DBS8" s="195"/>
      <c r="DBT8" s="195"/>
      <c r="DBU8" s="195"/>
      <c r="DBV8" s="195"/>
      <c r="DBW8" s="195"/>
      <c r="DBX8" s="195"/>
      <c r="DBY8" s="195"/>
      <c r="DBZ8" s="195"/>
      <c r="DCA8" s="195"/>
      <c r="DCB8" s="195"/>
      <c r="DCC8" s="195"/>
      <c r="DCD8" s="195"/>
      <c r="DCE8" s="195"/>
      <c r="DCF8" s="195"/>
      <c r="DCG8" s="195"/>
      <c r="DCH8" s="195"/>
      <c r="DCI8" s="195"/>
      <c r="DCJ8" s="195"/>
      <c r="DCK8" s="195"/>
      <c r="DCL8" s="195"/>
      <c r="DCM8" s="195"/>
      <c r="DCN8" s="195"/>
      <c r="DCO8" s="195"/>
      <c r="DCP8" s="195"/>
      <c r="DCQ8" s="195"/>
      <c r="DCR8" s="195"/>
      <c r="DCS8" s="195"/>
      <c r="DCT8" s="195"/>
      <c r="DCU8" s="195"/>
      <c r="DCV8" s="195"/>
      <c r="DCW8" s="195"/>
      <c r="DCX8" s="195"/>
      <c r="DCY8" s="195"/>
      <c r="DCZ8" s="195"/>
      <c r="DDA8" s="195"/>
      <c r="DDB8" s="195"/>
      <c r="DDC8" s="195"/>
      <c r="DDD8" s="195"/>
      <c r="DDE8" s="195"/>
      <c r="DDF8" s="195"/>
      <c r="DDG8" s="195"/>
      <c r="DDH8" s="195"/>
      <c r="DDI8" s="195"/>
      <c r="DDJ8" s="195"/>
      <c r="DDK8" s="195"/>
      <c r="DDL8" s="195"/>
      <c r="DDM8" s="195"/>
      <c r="DDN8" s="195"/>
      <c r="DDO8" s="195"/>
      <c r="DDP8" s="195"/>
      <c r="DDQ8" s="195"/>
      <c r="DDR8" s="195"/>
      <c r="DDS8" s="195"/>
      <c r="DDT8" s="195"/>
      <c r="DDU8" s="195"/>
      <c r="DDV8" s="195"/>
      <c r="DDW8" s="195"/>
      <c r="DDX8" s="195"/>
      <c r="DDY8" s="195"/>
      <c r="DDZ8" s="195"/>
      <c r="DEA8" s="195"/>
      <c r="DEB8" s="195"/>
      <c r="DEC8" s="195"/>
      <c r="DED8" s="195"/>
      <c r="DEE8" s="195"/>
      <c r="DEF8" s="195"/>
      <c r="DEG8" s="195"/>
      <c r="DEH8" s="195"/>
      <c r="DEI8" s="195"/>
      <c r="DEJ8" s="195"/>
      <c r="DEK8" s="195"/>
      <c r="DEL8" s="195"/>
      <c r="DEM8" s="195"/>
      <c r="DEN8" s="195"/>
      <c r="DEO8" s="195"/>
      <c r="DEP8" s="195"/>
      <c r="DEQ8" s="195"/>
      <c r="DER8" s="195"/>
      <c r="DES8" s="195"/>
      <c r="DET8" s="195"/>
      <c r="DEU8" s="195"/>
      <c r="DEV8" s="195"/>
      <c r="DEW8" s="195"/>
      <c r="DEX8" s="195"/>
      <c r="DEY8" s="195"/>
      <c r="DEZ8" s="195"/>
      <c r="DFA8" s="195"/>
      <c r="DFB8" s="195"/>
      <c r="DFC8" s="195"/>
      <c r="DFD8" s="195"/>
      <c r="DFE8" s="195"/>
      <c r="DFF8" s="195"/>
      <c r="DFG8" s="195"/>
      <c r="DFH8" s="195"/>
      <c r="DFI8" s="195"/>
      <c r="DFJ8" s="195"/>
      <c r="DFK8" s="195"/>
      <c r="DFL8" s="195"/>
      <c r="DFM8" s="195"/>
      <c r="DFN8" s="195"/>
      <c r="DFO8" s="195"/>
      <c r="DFP8" s="195"/>
      <c r="DFQ8" s="195"/>
      <c r="DFR8" s="195"/>
      <c r="DFS8" s="195"/>
      <c r="DFT8" s="195"/>
      <c r="DFU8" s="195"/>
      <c r="DFV8" s="195"/>
      <c r="DFW8" s="195"/>
      <c r="DFX8" s="195"/>
      <c r="DFY8" s="195"/>
      <c r="DFZ8" s="195"/>
      <c r="DGA8" s="195"/>
      <c r="DGB8" s="195"/>
      <c r="DGC8" s="195"/>
      <c r="DGD8" s="195"/>
      <c r="DGE8" s="195"/>
      <c r="DGF8" s="195"/>
      <c r="DGG8" s="195"/>
      <c r="DGH8" s="195"/>
      <c r="DGI8" s="195"/>
      <c r="DGJ8" s="195"/>
      <c r="DGK8" s="195"/>
      <c r="DGL8" s="195"/>
      <c r="DGM8" s="195"/>
      <c r="DGN8" s="195"/>
      <c r="DGO8" s="195"/>
      <c r="DGP8" s="195"/>
      <c r="DGQ8" s="195"/>
      <c r="DGR8" s="195"/>
      <c r="DGS8" s="195"/>
      <c r="DGT8" s="195"/>
      <c r="DGU8" s="195"/>
      <c r="DGV8" s="195"/>
      <c r="DGW8" s="195"/>
      <c r="DGX8" s="195"/>
      <c r="DGY8" s="195"/>
      <c r="DGZ8" s="195"/>
      <c r="DHA8" s="195"/>
      <c r="DHB8" s="195"/>
      <c r="DHC8" s="195"/>
      <c r="DHD8" s="195"/>
      <c r="DHE8" s="195"/>
      <c r="DHF8" s="195"/>
      <c r="DHG8" s="195"/>
      <c r="DHH8" s="195"/>
      <c r="DHI8" s="195"/>
      <c r="DHJ8" s="195"/>
      <c r="DHK8" s="195"/>
      <c r="DHL8" s="195"/>
      <c r="DHM8" s="195"/>
      <c r="DHN8" s="195"/>
      <c r="DHO8" s="195"/>
      <c r="DHP8" s="195"/>
      <c r="DHQ8" s="195"/>
      <c r="DHR8" s="195"/>
      <c r="DHS8" s="195"/>
      <c r="DHT8" s="195"/>
      <c r="DHU8" s="195"/>
      <c r="DHV8" s="195"/>
      <c r="DHW8" s="195"/>
      <c r="DHX8" s="195"/>
      <c r="DHY8" s="195"/>
      <c r="DHZ8" s="195"/>
      <c r="DIA8" s="195"/>
      <c r="DIB8" s="195"/>
      <c r="DIC8" s="195"/>
      <c r="DID8" s="195"/>
      <c r="DIE8" s="195"/>
      <c r="DIF8" s="195"/>
      <c r="DIG8" s="195"/>
      <c r="DIH8" s="195"/>
      <c r="DII8" s="195"/>
      <c r="DIJ8" s="195"/>
      <c r="DIK8" s="195"/>
      <c r="DIL8" s="195"/>
      <c r="DIM8" s="195"/>
      <c r="DIN8" s="195"/>
      <c r="DIO8" s="195"/>
      <c r="DIP8" s="195"/>
      <c r="DIQ8" s="195"/>
      <c r="DIR8" s="195"/>
      <c r="DIS8" s="195"/>
      <c r="DIT8" s="195"/>
      <c r="DIU8" s="195"/>
      <c r="DIV8" s="195"/>
      <c r="DIW8" s="195"/>
      <c r="DIX8" s="195"/>
      <c r="DIY8" s="195"/>
      <c r="DIZ8" s="195"/>
      <c r="DJA8" s="195"/>
      <c r="DJB8" s="195"/>
      <c r="DJC8" s="195"/>
      <c r="DJD8" s="195"/>
      <c r="DJE8" s="195"/>
      <c r="DJF8" s="195"/>
      <c r="DJG8" s="195"/>
      <c r="DJH8" s="195"/>
      <c r="DJI8" s="195"/>
      <c r="DJJ8" s="195"/>
      <c r="DJK8" s="195"/>
      <c r="DJL8" s="195"/>
      <c r="DJM8" s="195"/>
      <c r="DJN8" s="195"/>
      <c r="DJO8" s="195"/>
      <c r="DJP8" s="195"/>
      <c r="DJQ8" s="195"/>
      <c r="DJR8" s="195"/>
      <c r="DJS8" s="195"/>
      <c r="DJT8" s="195"/>
      <c r="DJU8" s="195"/>
      <c r="DJV8" s="195"/>
      <c r="DJW8" s="195"/>
      <c r="DJX8" s="195"/>
      <c r="DJY8" s="195"/>
      <c r="DJZ8" s="195"/>
      <c r="DKA8" s="195"/>
      <c r="DKB8" s="195"/>
      <c r="DKC8" s="195"/>
      <c r="DKD8" s="195"/>
      <c r="DKE8" s="195"/>
      <c r="DKF8" s="195"/>
      <c r="DKG8" s="195"/>
      <c r="DKH8" s="195"/>
      <c r="DKI8" s="195"/>
      <c r="DKJ8" s="195"/>
      <c r="DKK8" s="195"/>
      <c r="DKL8" s="195"/>
      <c r="DKM8" s="195"/>
      <c r="DKN8" s="195"/>
      <c r="DKO8" s="195"/>
      <c r="DKP8" s="195"/>
      <c r="DKQ8" s="195"/>
      <c r="DKR8" s="195"/>
      <c r="DKS8" s="195"/>
      <c r="DKT8" s="195"/>
      <c r="DKU8" s="195"/>
      <c r="DKV8" s="195"/>
      <c r="DKW8" s="195"/>
      <c r="DKX8" s="195"/>
      <c r="DKY8" s="195"/>
      <c r="DKZ8" s="195"/>
      <c r="DLA8" s="195"/>
      <c r="DLB8" s="195"/>
      <c r="DLC8" s="195"/>
      <c r="DLD8" s="195"/>
      <c r="DLE8" s="195"/>
      <c r="DLF8" s="195"/>
      <c r="DLG8" s="195"/>
      <c r="DLH8" s="195"/>
      <c r="DLI8" s="195"/>
      <c r="DLJ8" s="195"/>
      <c r="DLK8" s="195"/>
      <c r="DLL8" s="195"/>
      <c r="DLM8" s="195"/>
      <c r="DLN8" s="195"/>
      <c r="DLO8" s="195"/>
      <c r="DLP8" s="195"/>
      <c r="DLQ8" s="195"/>
      <c r="DLR8" s="195"/>
      <c r="DLS8" s="195"/>
      <c r="DLT8" s="195"/>
      <c r="DLU8" s="195"/>
      <c r="DLV8" s="195"/>
      <c r="DLW8" s="195"/>
      <c r="DLX8" s="195"/>
      <c r="DLY8" s="195"/>
      <c r="DLZ8" s="195"/>
      <c r="DMA8" s="195"/>
      <c r="DMB8" s="195"/>
      <c r="DMC8" s="195"/>
      <c r="DMD8" s="195"/>
      <c r="DME8" s="195"/>
      <c r="DMF8" s="195"/>
      <c r="DMG8" s="195"/>
      <c r="DMH8" s="195"/>
      <c r="DMI8" s="195"/>
      <c r="DMJ8" s="195"/>
      <c r="DMK8" s="195"/>
      <c r="DML8" s="195"/>
      <c r="DMM8" s="195"/>
      <c r="DMN8" s="195"/>
      <c r="DMO8" s="195"/>
      <c r="DMP8" s="195"/>
      <c r="DMQ8" s="195"/>
      <c r="DMR8" s="195"/>
      <c r="DMS8" s="195"/>
      <c r="DMT8" s="195"/>
      <c r="DMU8" s="195"/>
      <c r="DMV8" s="195"/>
      <c r="DMW8" s="195"/>
      <c r="DMX8" s="195"/>
      <c r="DMY8" s="195"/>
      <c r="DMZ8" s="195"/>
      <c r="DNA8" s="195"/>
      <c r="DNB8" s="195"/>
      <c r="DNC8" s="195"/>
      <c r="DND8" s="195"/>
      <c r="DNE8" s="195"/>
      <c r="DNF8" s="195"/>
      <c r="DNG8" s="195"/>
      <c r="DNH8" s="195"/>
      <c r="DNI8" s="195"/>
      <c r="DNJ8" s="195"/>
      <c r="DNK8" s="195"/>
      <c r="DNL8" s="195"/>
      <c r="DNM8" s="195"/>
      <c r="DNN8" s="195"/>
      <c r="DNO8" s="195"/>
      <c r="DNP8" s="195"/>
      <c r="DNQ8" s="195"/>
      <c r="DNR8" s="195"/>
      <c r="DNS8" s="195"/>
      <c r="DNT8" s="195"/>
      <c r="DNU8" s="195"/>
      <c r="DNV8" s="195"/>
      <c r="DNW8" s="195"/>
      <c r="DNX8" s="195"/>
      <c r="DNY8" s="195"/>
      <c r="DNZ8" s="195"/>
      <c r="DOA8" s="195"/>
      <c r="DOB8" s="195"/>
      <c r="DOC8" s="195"/>
      <c r="DOD8" s="195"/>
      <c r="DOE8" s="195"/>
      <c r="DOF8" s="195"/>
      <c r="DOG8" s="195"/>
      <c r="DOH8" s="195"/>
      <c r="DOI8" s="195"/>
      <c r="DOJ8" s="195"/>
      <c r="DOK8" s="195"/>
      <c r="DOL8" s="195"/>
      <c r="DOM8" s="195"/>
      <c r="DON8" s="195"/>
      <c r="DOO8" s="195"/>
      <c r="DOP8" s="195"/>
      <c r="DOQ8" s="195"/>
      <c r="DOR8" s="195"/>
      <c r="DOS8" s="195"/>
      <c r="DOT8" s="195"/>
      <c r="DOU8" s="195"/>
      <c r="DOV8" s="195"/>
      <c r="DOW8" s="195"/>
      <c r="DOX8" s="195"/>
      <c r="DOY8" s="195"/>
      <c r="DOZ8" s="195"/>
      <c r="DPA8" s="195"/>
      <c r="DPB8" s="195"/>
      <c r="DPC8" s="195"/>
      <c r="DPD8" s="195"/>
      <c r="DPE8" s="195"/>
      <c r="DPF8" s="195"/>
      <c r="DPG8" s="195"/>
      <c r="DPH8" s="195"/>
      <c r="DPI8" s="195"/>
      <c r="DPJ8" s="195"/>
      <c r="DPK8" s="195"/>
      <c r="DPL8" s="195"/>
      <c r="DPM8" s="195"/>
      <c r="DPN8" s="195"/>
      <c r="DPO8" s="195"/>
      <c r="DPP8" s="195"/>
      <c r="DPQ8" s="195"/>
      <c r="DPR8" s="195"/>
      <c r="DPS8" s="195"/>
      <c r="DPT8" s="195"/>
      <c r="DPU8" s="195"/>
      <c r="DPV8" s="195"/>
      <c r="DPW8" s="195"/>
      <c r="DPX8" s="195"/>
      <c r="DPY8" s="195"/>
      <c r="DPZ8" s="195"/>
      <c r="DQA8" s="195"/>
      <c r="DQB8" s="195"/>
      <c r="DQC8" s="195"/>
      <c r="DQD8" s="195"/>
      <c r="DQE8" s="195"/>
      <c r="DQF8" s="195"/>
      <c r="DQG8" s="195"/>
      <c r="DQH8" s="195"/>
      <c r="DQI8" s="195"/>
      <c r="DQJ8" s="195"/>
      <c r="DQK8" s="195"/>
      <c r="DQL8" s="195"/>
      <c r="DQM8" s="195"/>
      <c r="DQN8" s="195"/>
      <c r="DQO8" s="195"/>
      <c r="DQP8" s="195"/>
      <c r="DQQ8" s="195"/>
      <c r="DQR8" s="195"/>
      <c r="DQS8" s="195"/>
      <c r="DQT8" s="195"/>
      <c r="DQU8" s="195"/>
      <c r="DQV8" s="195"/>
      <c r="DQW8" s="195"/>
      <c r="DQX8" s="195"/>
      <c r="DQY8" s="195"/>
      <c r="DQZ8" s="195"/>
      <c r="DRA8" s="195"/>
      <c r="DRB8" s="195"/>
      <c r="DRC8" s="195"/>
      <c r="DRD8" s="195"/>
      <c r="DRE8" s="195"/>
      <c r="DRF8" s="195"/>
      <c r="DRG8" s="195"/>
      <c r="DRH8" s="195"/>
      <c r="DRI8" s="195"/>
      <c r="DRJ8" s="195"/>
      <c r="DRK8" s="195"/>
      <c r="DRL8" s="195"/>
      <c r="DRM8" s="195"/>
      <c r="DRN8" s="195"/>
      <c r="DRO8" s="195"/>
      <c r="DRP8" s="195"/>
      <c r="DRQ8" s="195"/>
      <c r="DRR8" s="195"/>
      <c r="DRS8" s="195"/>
      <c r="DRT8" s="195"/>
      <c r="DRU8" s="195"/>
      <c r="DRV8" s="195"/>
      <c r="DRW8" s="195"/>
      <c r="DRX8" s="195"/>
      <c r="DRY8" s="195"/>
      <c r="DRZ8" s="195"/>
      <c r="DSA8" s="195"/>
      <c r="DSB8" s="195"/>
      <c r="DSC8" s="195"/>
      <c r="DSD8" s="195"/>
      <c r="DSE8" s="195"/>
      <c r="DSF8" s="195"/>
      <c r="DSG8" s="195"/>
      <c r="DSH8" s="195"/>
      <c r="DSI8" s="195"/>
      <c r="DSJ8" s="195"/>
      <c r="DSK8" s="195"/>
      <c r="DSL8" s="195"/>
      <c r="DSM8" s="195"/>
      <c r="DSN8" s="195"/>
      <c r="DSO8" s="195"/>
      <c r="DSP8" s="195"/>
      <c r="DSQ8" s="195"/>
      <c r="DSR8" s="195"/>
      <c r="DSS8" s="195"/>
      <c r="DST8" s="195"/>
      <c r="DSU8" s="195"/>
      <c r="DSV8" s="195"/>
      <c r="DSW8" s="195"/>
      <c r="DSX8" s="195"/>
      <c r="DSY8" s="195"/>
      <c r="DSZ8" s="195"/>
      <c r="DTA8" s="195"/>
      <c r="DTB8" s="195"/>
      <c r="DTC8" s="195"/>
      <c r="DTD8" s="195"/>
      <c r="DTE8" s="195"/>
      <c r="DTF8" s="195"/>
      <c r="DTG8" s="195"/>
      <c r="DTH8" s="195"/>
      <c r="DTI8" s="195"/>
      <c r="DTJ8" s="195"/>
      <c r="DTK8" s="195"/>
      <c r="DTL8" s="195"/>
      <c r="DTM8" s="195"/>
      <c r="DTN8" s="195"/>
      <c r="DTO8" s="195"/>
      <c r="DTP8" s="195"/>
      <c r="DTQ8" s="195"/>
      <c r="DTR8" s="195"/>
      <c r="DTS8" s="195"/>
      <c r="DTT8" s="195"/>
      <c r="DTU8" s="195"/>
      <c r="DTV8" s="195"/>
      <c r="DTW8" s="195"/>
      <c r="DTX8" s="195"/>
      <c r="DTY8" s="195"/>
      <c r="DTZ8" s="195"/>
      <c r="DUA8" s="195"/>
      <c r="DUB8" s="195"/>
      <c r="DUC8" s="195"/>
      <c r="DUD8" s="195"/>
      <c r="DUE8" s="195"/>
      <c r="DUF8" s="195"/>
      <c r="DUG8" s="195"/>
      <c r="DUH8" s="195"/>
      <c r="DUI8" s="195"/>
      <c r="DUJ8" s="195"/>
      <c r="DUK8" s="195"/>
      <c r="DUL8" s="195"/>
      <c r="DUM8" s="195"/>
      <c r="DUN8" s="195"/>
      <c r="DUO8" s="195"/>
      <c r="DUP8" s="195"/>
      <c r="DUQ8" s="195"/>
      <c r="DUR8" s="195"/>
      <c r="DUS8" s="195"/>
      <c r="DUT8" s="195"/>
      <c r="DUU8" s="195"/>
      <c r="DUV8" s="195"/>
      <c r="DUW8" s="195"/>
      <c r="DUX8" s="195"/>
      <c r="DUY8" s="195"/>
      <c r="DUZ8" s="195"/>
      <c r="DVA8" s="195"/>
      <c r="DVB8" s="195"/>
      <c r="DVC8" s="195"/>
      <c r="DVD8" s="195"/>
      <c r="DVE8" s="195"/>
      <c r="DVF8" s="195"/>
      <c r="DVG8" s="195"/>
      <c r="DVH8" s="195"/>
      <c r="DVI8" s="195"/>
      <c r="DVJ8" s="195"/>
      <c r="DVK8" s="195"/>
      <c r="DVL8" s="195"/>
      <c r="DVM8" s="195"/>
      <c r="DVN8" s="195"/>
      <c r="DVO8" s="195"/>
      <c r="DVP8" s="195"/>
      <c r="DVQ8" s="195"/>
      <c r="DVR8" s="195"/>
      <c r="DVS8" s="195"/>
      <c r="DVT8" s="195"/>
      <c r="DVU8" s="195"/>
      <c r="DVV8" s="195"/>
      <c r="DVW8" s="195"/>
      <c r="DVX8" s="195"/>
      <c r="DVY8" s="195"/>
      <c r="DVZ8" s="195"/>
      <c r="DWA8" s="195"/>
      <c r="DWB8" s="195"/>
      <c r="DWC8" s="195"/>
      <c r="DWD8" s="195"/>
      <c r="DWE8" s="195"/>
      <c r="DWF8" s="195"/>
      <c r="DWG8" s="195"/>
      <c r="DWH8" s="195"/>
      <c r="DWI8" s="195"/>
      <c r="DWJ8" s="195"/>
      <c r="DWK8" s="195"/>
      <c r="DWL8" s="195"/>
      <c r="DWM8" s="195"/>
      <c r="DWN8" s="195"/>
      <c r="DWO8" s="195"/>
      <c r="DWP8" s="195"/>
      <c r="DWQ8" s="195"/>
      <c r="DWR8" s="195"/>
      <c r="DWS8" s="195"/>
      <c r="DWT8" s="195"/>
      <c r="DWU8" s="195"/>
      <c r="DWV8" s="195"/>
      <c r="DWW8" s="195"/>
      <c r="DWX8" s="195"/>
      <c r="DWY8" s="195"/>
      <c r="DWZ8" s="195"/>
      <c r="DXA8" s="195"/>
      <c r="DXB8" s="195"/>
      <c r="DXC8" s="195"/>
      <c r="DXD8" s="195"/>
      <c r="DXE8" s="195"/>
      <c r="DXF8" s="195"/>
      <c r="DXG8" s="195"/>
      <c r="DXH8" s="195"/>
      <c r="DXI8" s="195"/>
      <c r="DXJ8" s="195"/>
      <c r="DXK8" s="195"/>
      <c r="DXL8" s="195"/>
      <c r="DXM8" s="195"/>
      <c r="DXN8" s="195"/>
      <c r="DXO8" s="195"/>
      <c r="DXP8" s="195"/>
      <c r="DXQ8" s="195"/>
      <c r="DXR8" s="195"/>
      <c r="DXS8" s="195"/>
      <c r="DXT8" s="195"/>
      <c r="DXU8" s="195"/>
      <c r="DXV8" s="195"/>
      <c r="DXW8" s="195"/>
      <c r="DXX8" s="195"/>
      <c r="DXY8" s="195"/>
      <c r="DXZ8" s="195"/>
      <c r="DYA8" s="195"/>
      <c r="DYB8" s="195"/>
      <c r="DYC8" s="195"/>
      <c r="DYD8" s="195"/>
      <c r="DYE8" s="195"/>
      <c r="DYF8" s="195"/>
      <c r="DYG8" s="195"/>
      <c r="DYH8" s="195"/>
      <c r="DYI8" s="195"/>
      <c r="DYJ8" s="195"/>
      <c r="DYK8" s="195"/>
      <c r="DYL8" s="195"/>
      <c r="DYM8" s="195"/>
      <c r="DYN8" s="195"/>
      <c r="DYO8" s="195"/>
      <c r="DYP8" s="195"/>
      <c r="DYQ8" s="195"/>
      <c r="DYR8" s="195"/>
      <c r="DYS8" s="195"/>
      <c r="DYT8" s="195"/>
      <c r="DYU8" s="195"/>
      <c r="DYV8" s="195"/>
      <c r="DYW8" s="195"/>
      <c r="DYX8" s="195"/>
      <c r="DYY8" s="195"/>
      <c r="DYZ8" s="195"/>
      <c r="DZA8" s="195"/>
      <c r="DZB8" s="195"/>
      <c r="DZC8" s="195"/>
      <c r="DZD8" s="195"/>
      <c r="DZE8" s="195"/>
      <c r="DZF8" s="195"/>
      <c r="DZG8" s="195"/>
      <c r="DZH8" s="195"/>
      <c r="DZI8" s="195"/>
      <c r="DZJ8" s="195"/>
      <c r="DZK8" s="195"/>
      <c r="DZL8" s="195"/>
      <c r="DZM8" s="195"/>
      <c r="DZN8" s="195"/>
      <c r="DZO8" s="195"/>
      <c r="DZP8" s="195"/>
      <c r="DZQ8" s="195"/>
      <c r="DZR8" s="195"/>
      <c r="DZS8" s="195"/>
      <c r="DZT8" s="195"/>
      <c r="DZU8" s="195"/>
      <c r="DZV8" s="195"/>
      <c r="DZW8" s="195"/>
      <c r="DZX8" s="195"/>
      <c r="DZY8" s="195"/>
      <c r="DZZ8" s="195"/>
      <c r="EAA8" s="195"/>
      <c r="EAB8" s="195"/>
      <c r="EAC8" s="195"/>
      <c r="EAD8" s="195"/>
      <c r="EAE8" s="195"/>
      <c r="EAF8" s="195"/>
      <c r="EAG8" s="195"/>
      <c r="EAH8" s="195"/>
      <c r="EAI8" s="195"/>
      <c r="EAJ8" s="195"/>
      <c r="EAK8" s="195"/>
      <c r="EAL8" s="195"/>
      <c r="EAM8" s="195"/>
      <c r="EAN8" s="195"/>
      <c r="EAO8" s="195"/>
      <c r="EAP8" s="195"/>
      <c r="EAQ8" s="195"/>
      <c r="EAR8" s="195"/>
      <c r="EAS8" s="195"/>
      <c r="EAT8" s="195"/>
      <c r="EAU8" s="195"/>
      <c r="EAV8" s="195"/>
      <c r="EAW8" s="195"/>
      <c r="EAX8" s="195"/>
      <c r="EAY8" s="195"/>
      <c r="EAZ8" s="195"/>
      <c r="EBA8" s="195"/>
      <c r="EBB8" s="195"/>
      <c r="EBC8" s="195"/>
      <c r="EBD8" s="195"/>
      <c r="EBE8" s="195"/>
      <c r="EBF8" s="195"/>
      <c r="EBG8" s="195"/>
      <c r="EBH8" s="195"/>
      <c r="EBI8" s="195"/>
      <c r="EBJ8" s="195"/>
      <c r="EBK8" s="195"/>
      <c r="EBL8" s="195"/>
      <c r="EBM8" s="195"/>
      <c r="EBN8" s="195"/>
      <c r="EBO8" s="195"/>
      <c r="EBP8" s="195"/>
      <c r="EBQ8" s="195"/>
      <c r="EBR8" s="195"/>
      <c r="EBS8" s="195"/>
      <c r="EBT8" s="195"/>
      <c r="EBU8" s="195"/>
      <c r="EBV8" s="195"/>
      <c r="EBW8" s="195"/>
      <c r="EBX8" s="195"/>
      <c r="EBY8" s="195"/>
      <c r="EBZ8" s="195"/>
      <c r="ECA8" s="195"/>
      <c r="ECB8" s="195"/>
      <c r="ECC8" s="195"/>
      <c r="ECD8" s="195"/>
      <c r="ECE8" s="195"/>
      <c r="ECF8" s="195"/>
      <c r="ECG8" s="195"/>
      <c r="ECH8" s="195"/>
      <c r="ECI8" s="195"/>
      <c r="ECJ8" s="195"/>
      <c r="ECK8" s="195"/>
      <c r="ECL8" s="195"/>
      <c r="ECM8" s="195"/>
      <c r="ECN8" s="195"/>
      <c r="ECO8" s="195"/>
      <c r="ECP8" s="195"/>
      <c r="ECQ8" s="195"/>
      <c r="ECR8" s="195"/>
      <c r="ECS8" s="195"/>
      <c r="ECT8" s="195"/>
      <c r="ECU8" s="195"/>
      <c r="ECV8" s="195"/>
      <c r="ECW8" s="195"/>
      <c r="ECX8" s="195"/>
      <c r="ECY8" s="195"/>
      <c r="ECZ8" s="195"/>
      <c r="EDA8" s="195"/>
      <c r="EDB8" s="195"/>
      <c r="EDC8" s="195"/>
      <c r="EDD8" s="195"/>
      <c r="EDE8" s="195"/>
      <c r="EDF8" s="195"/>
      <c r="EDG8" s="195"/>
      <c r="EDH8" s="195"/>
      <c r="EDI8" s="195"/>
      <c r="EDJ8" s="195"/>
      <c r="EDK8" s="195"/>
      <c r="EDL8" s="195"/>
      <c r="EDM8" s="195"/>
      <c r="EDN8" s="195"/>
      <c r="EDO8" s="195"/>
      <c r="EDP8" s="195"/>
      <c r="EDQ8" s="195"/>
      <c r="EDR8" s="195"/>
      <c r="EDS8" s="195"/>
      <c r="EDT8" s="195"/>
      <c r="EDU8" s="195"/>
      <c r="EDV8" s="195"/>
      <c r="EDW8" s="195"/>
      <c r="EDX8" s="195"/>
      <c r="EDY8" s="195"/>
      <c r="EDZ8" s="195"/>
      <c r="EEA8" s="195"/>
      <c r="EEB8" s="195"/>
      <c r="EEC8" s="195"/>
      <c r="EED8" s="195"/>
      <c r="EEE8" s="195"/>
      <c r="EEF8" s="195"/>
      <c r="EEG8" s="195"/>
      <c r="EEH8" s="195"/>
      <c r="EEI8" s="195"/>
      <c r="EEJ8" s="195"/>
      <c r="EEK8" s="195"/>
      <c r="EEL8" s="195"/>
      <c r="EEM8" s="195"/>
      <c r="EEN8" s="195"/>
      <c r="EEO8" s="195"/>
      <c r="EEP8" s="195"/>
      <c r="EEQ8" s="195"/>
      <c r="EER8" s="195"/>
      <c r="EES8" s="195"/>
      <c r="EET8" s="195"/>
      <c r="EEU8" s="195"/>
      <c r="EEV8" s="195"/>
      <c r="EEW8" s="195"/>
      <c r="EEX8" s="195"/>
      <c r="EEY8" s="195"/>
      <c r="EEZ8" s="195"/>
      <c r="EFA8" s="195"/>
      <c r="EFB8" s="195"/>
      <c r="EFC8" s="195"/>
      <c r="EFD8" s="195"/>
      <c r="EFE8" s="195"/>
      <c r="EFF8" s="195"/>
      <c r="EFG8" s="195"/>
      <c r="EFH8" s="195"/>
      <c r="EFI8" s="195"/>
      <c r="EFJ8" s="195"/>
      <c r="EFK8" s="195"/>
      <c r="EFL8" s="195"/>
      <c r="EFM8" s="195"/>
      <c r="EFN8" s="195"/>
      <c r="EFO8" s="195"/>
      <c r="EFP8" s="195"/>
      <c r="EFQ8" s="195"/>
      <c r="EFR8" s="195"/>
      <c r="EFS8" s="195"/>
      <c r="EFT8" s="195"/>
      <c r="EFU8" s="195"/>
      <c r="EFV8" s="195"/>
      <c r="EFW8" s="195"/>
      <c r="EFX8" s="195"/>
      <c r="EFY8" s="195"/>
      <c r="EFZ8" s="195"/>
      <c r="EGA8" s="195"/>
      <c r="EGB8" s="195"/>
      <c r="EGC8" s="195"/>
      <c r="EGD8" s="195"/>
      <c r="EGE8" s="195"/>
      <c r="EGF8" s="195"/>
      <c r="EGG8" s="195"/>
      <c r="EGH8" s="195"/>
      <c r="EGI8" s="195"/>
      <c r="EGJ8" s="195"/>
      <c r="EGK8" s="195"/>
      <c r="EGL8" s="195"/>
      <c r="EGM8" s="195"/>
      <c r="EGN8" s="195"/>
      <c r="EGO8" s="195"/>
      <c r="EGP8" s="195"/>
      <c r="EGQ8" s="195"/>
      <c r="EGR8" s="195"/>
      <c r="EGS8" s="195"/>
      <c r="EGT8" s="195"/>
      <c r="EGU8" s="195"/>
      <c r="EGV8" s="195"/>
      <c r="EGW8" s="195"/>
      <c r="EGX8" s="195"/>
      <c r="EGY8" s="195"/>
      <c r="EGZ8" s="195"/>
      <c r="EHA8" s="195"/>
      <c r="EHB8" s="195"/>
      <c r="EHC8" s="195"/>
      <c r="EHD8" s="195"/>
      <c r="EHE8" s="195"/>
      <c r="EHF8" s="195"/>
      <c r="EHG8" s="195"/>
      <c r="EHH8" s="195"/>
      <c r="EHI8" s="195"/>
      <c r="EHJ8" s="195"/>
      <c r="EHK8" s="195"/>
      <c r="EHL8" s="195"/>
      <c r="EHM8" s="195"/>
      <c r="EHN8" s="195"/>
      <c r="EHO8" s="195"/>
      <c r="EHP8" s="195"/>
      <c r="EHQ8" s="195"/>
      <c r="EHR8" s="195"/>
      <c r="EHS8" s="195"/>
      <c r="EHT8" s="195"/>
      <c r="EHU8" s="195"/>
      <c r="EHV8" s="195"/>
      <c r="EHW8" s="195"/>
      <c r="EHX8" s="195"/>
      <c r="EHY8" s="195"/>
      <c r="EHZ8" s="195"/>
      <c r="EIA8" s="195"/>
      <c r="EIB8" s="195"/>
      <c r="EIC8" s="195"/>
      <c r="EID8" s="195"/>
      <c r="EIE8" s="195"/>
      <c r="EIF8" s="195"/>
      <c r="EIG8" s="195"/>
      <c r="EIH8" s="195"/>
      <c r="EII8" s="195"/>
      <c r="EIJ8" s="195"/>
      <c r="EIK8" s="195"/>
      <c r="EIL8" s="195"/>
      <c r="EIM8" s="195"/>
      <c r="EIN8" s="195"/>
      <c r="EIO8" s="195"/>
      <c r="EIP8" s="195"/>
      <c r="EIQ8" s="195"/>
      <c r="EIR8" s="195"/>
      <c r="EIS8" s="195"/>
      <c r="EIT8" s="195"/>
      <c r="EIU8" s="195"/>
      <c r="EIV8" s="195"/>
      <c r="EIW8" s="195"/>
      <c r="EIX8" s="195"/>
      <c r="EIY8" s="195"/>
      <c r="EIZ8" s="195"/>
      <c r="EJA8" s="195"/>
      <c r="EJB8" s="195"/>
      <c r="EJC8" s="195"/>
      <c r="EJD8" s="195"/>
      <c r="EJE8" s="195"/>
      <c r="EJF8" s="195"/>
      <c r="EJG8" s="195"/>
      <c r="EJH8" s="195"/>
      <c r="EJI8" s="195"/>
      <c r="EJJ8" s="195"/>
      <c r="EJK8" s="195"/>
      <c r="EJL8" s="195"/>
      <c r="EJM8" s="195"/>
      <c r="EJN8" s="195"/>
      <c r="EJO8" s="195"/>
      <c r="EJP8" s="195"/>
      <c r="EJQ8" s="195"/>
      <c r="EJR8" s="195"/>
      <c r="EJS8" s="195"/>
      <c r="EJT8" s="195"/>
      <c r="EJU8" s="195"/>
      <c r="EJV8" s="195"/>
      <c r="EJW8" s="195"/>
      <c r="EJX8" s="195"/>
      <c r="EJY8" s="195"/>
      <c r="EJZ8" s="195"/>
      <c r="EKA8" s="195"/>
      <c r="EKB8" s="195"/>
      <c r="EKC8" s="195"/>
      <c r="EKD8" s="195"/>
      <c r="EKE8" s="195"/>
      <c r="EKF8" s="195"/>
      <c r="EKG8" s="195"/>
      <c r="EKH8" s="195"/>
      <c r="EKI8" s="195"/>
      <c r="EKJ8" s="195"/>
      <c r="EKK8" s="195"/>
      <c r="EKL8" s="195"/>
      <c r="EKM8" s="195"/>
      <c r="EKN8" s="195"/>
      <c r="EKO8" s="195"/>
      <c r="EKP8" s="195"/>
      <c r="EKQ8" s="195"/>
      <c r="EKR8" s="195"/>
      <c r="EKS8" s="195"/>
      <c r="EKT8" s="195"/>
      <c r="EKU8" s="195"/>
      <c r="EKV8" s="195"/>
      <c r="EKW8" s="195"/>
      <c r="EKX8" s="195"/>
      <c r="EKY8" s="195"/>
      <c r="EKZ8" s="195"/>
      <c r="ELA8" s="195"/>
      <c r="ELB8" s="195"/>
      <c r="ELC8" s="195"/>
      <c r="ELD8" s="195"/>
      <c r="ELE8" s="195"/>
      <c r="ELF8" s="195"/>
      <c r="ELG8" s="195"/>
      <c r="ELH8" s="195"/>
      <c r="ELI8" s="195"/>
      <c r="ELJ8" s="195"/>
      <c r="ELK8" s="195"/>
      <c r="ELL8" s="195"/>
      <c r="ELM8" s="195"/>
      <c r="ELN8" s="195"/>
      <c r="ELO8" s="195"/>
      <c r="ELP8" s="195"/>
      <c r="ELQ8" s="195"/>
      <c r="ELR8" s="195"/>
      <c r="ELS8" s="195"/>
      <c r="ELT8" s="195"/>
      <c r="ELU8" s="195"/>
      <c r="ELV8" s="195"/>
      <c r="ELW8" s="195"/>
      <c r="ELX8" s="195"/>
      <c r="ELY8" s="195"/>
      <c r="ELZ8" s="195"/>
      <c r="EMA8" s="195"/>
      <c r="EMB8" s="195"/>
      <c r="EMC8" s="195"/>
      <c r="EMD8" s="195"/>
      <c r="EME8" s="195"/>
      <c r="EMF8" s="195"/>
      <c r="EMG8" s="195"/>
      <c r="EMH8" s="195"/>
      <c r="EMI8" s="195"/>
      <c r="EMJ8" s="195"/>
      <c r="EMK8" s="195"/>
      <c r="EML8" s="195"/>
      <c r="EMM8" s="195"/>
      <c r="EMN8" s="195"/>
      <c r="EMO8" s="195"/>
      <c r="EMP8" s="195"/>
      <c r="EMQ8" s="195"/>
      <c r="EMR8" s="195"/>
      <c r="EMS8" s="195"/>
      <c r="EMT8" s="195"/>
      <c r="EMU8" s="195"/>
      <c r="EMV8" s="195"/>
      <c r="EMW8" s="195"/>
      <c r="EMX8" s="195"/>
      <c r="EMY8" s="195"/>
      <c r="EMZ8" s="195"/>
      <c r="ENA8" s="195"/>
      <c r="ENB8" s="195"/>
      <c r="ENC8" s="195"/>
      <c r="END8" s="195"/>
      <c r="ENE8" s="195"/>
      <c r="ENF8" s="195"/>
      <c r="ENG8" s="195"/>
      <c r="ENH8" s="195"/>
      <c r="ENI8" s="195"/>
      <c r="ENJ8" s="195"/>
      <c r="ENK8" s="195"/>
      <c r="ENL8" s="195"/>
      <c r="ENM8" s="195"/>
      <c r="ENN8" s="195"/>
      <c r="ENO8" s="195"/>
      <c r="ENP8" s="195"/>
      <c r="ENQ8" s="195"/>
      <c r="ENR8" s="195"/>
      <c r="ENS8" s="195"/>
      <c r="ENT8" s="195"/>
      <c r="ENU8" s="195"/>
      <c r="ENV8" s="195"/>
      <c r="ENW8" s="195"/>
      <c r="ENX8" s="195"/>
      <c r="ENY8" s="195"/>
      <c r="ENZ8" s="195"/>
      <c r="EOA8" s="195"/>
      <c r="EOB8" s="195"/>
      <c r="EOC8" s="195"/>
      <c r="EOD8" s="195"/>
      <c r="EOE8" s="195"/>
      <c r="EOF8" s="195"/>
      <c r="EOG8" s="195"/>
      <c r="EOH8" s="195"/>
      <c r="EOI8" s="195"/>
      <c r="EOJ8" s="195"/>
      <c r="EOK8" s="195"/>
      <c r="EOL8" s="195"/>
      <c r="EOM8" s="195"/>
      <c r="EON8" s="195"/>
      <c r="EOO8" s="195"/>
      <c r="EOP8" s="195"/>
      <c r="EOQ8" s="195"/>
      <c r="EOR8" s="195"/>
      <c r="EOS8" s="195"/>
      <c r="EOT8" s="195"/>
      <c r="EOU8" s="195"/>
      <c r="EOV8" s="195"/>
      <c r="EOW8" s="195"/>
      <c r="EOX8" s="195"/>
      <c r="EOY8" s="195"/>
      <c r="EOZ8" s="195"/>
      <c r="EPA8" s="195"/>
      <c r="EPB8" s="195"/>
      <c r="EPC8" s="195"/>
      <c r="EPD8" s="195"/>
      <c r="EPE8" s="195"/>
      <c r="EPF8" s="195"/>
      <c r="EPG8" s="195"/>
      <c r="EPH8" s="195"/>
      <c r="EPI8" s="195"/>
      <c r="EPJ8" s="195"/>
      <c r="EPK8" s="195"/>
      <c r="EPL8" s="195"/>
      <c r="EPM8" s="195"/>
      <c r="EPN8" s="195"/>
      <c r="EPO8" s="195"/>
      <c r="EPP8" s="195"/>
      <c r="EPQ8" s="195"/>
      <c r="EPR8" s="195"/>
      <c r="EPS8" s="195"/>
      <c r="EPT8" s="195"/>
      <c r="EPU8" s="195"/>
      <c r="EPV8" s="195"/>
      <c r="EPW8" s="195"/>
      <c r="EPX8" s="195"/>
      <c r="EPY8" s="195"/>
      <c r="EPZ8" s="195"/>
      <c r="EQA8" s="195"/>
      <c r="EQB8" s="195"/>
      <c r="EQC8" s="195"/>
      <c r="EQD8" s="195"/>
      <c r="EQE8" s="195"/>
      <c r="EQF8" s="195"/>
      <c r="EQG8" s="195"/>
      <c r="EQH8" s="195"/>
      <c r="EQI8" s="195"/>
      <c r="EQJ8" s="195"/>
      <c r="EQK8" s="195"/>
      <c r="EQL8" s="195"/>
      <c r="EQM8" s="195"/>
      <c r="EQN8" s="195"/>
      <c r="EQO8" s="195"/>
      <c r="EQP8" s="195"/>
      <c r="EQQ8" s="195"/>
      <c r="EQR8" s="195"/>
      <c r="EQS8" s="195"/>
      <c r="EQT8" s="195"/>
      <c r="EQU8" s="195"/>
      <c r="EQV8" s="195"/>
      <c r="EQW8" s="195"/>
      <c r="EQX8" s="195"/>
      <c r="EQY8" s="195"/>
      <c r="EQZ8" s="195"/>
      <c r="ERA8" s="195"/>
      <c r="ERB8" s="195"/>
      <c r="ERC8" s="195"/>
      <c r="ERD8" s="195"/>
      <c r="ERE8" s="195"/>
      <c r="ERF8" s="195"/>
      <c r="ERG8" s="195"/>
      <c r="ERH8" s="195"/>
      <c r="ERI8" s="195"/>
      <c r="ERJ8" s="195"/>
      <c r="ERK8" s="195"/>
      <c r="ERL8" s="195"/>
      <c r="ERM8" s="195"/>
      <c r="ERN8" s="195"/>
      <c r="ERO8" s="195"/>
      <c r="ERP8" s="195"/>
      <c r="ERQ8" s="195"/>
      <c r="ERR8" s="195"/>
      <c r="ERS8" s="195"/>
      <c r="ERT8" s="195"/>
      <c r="ERU8" s="195"/>
      <c r="ERV8" s="195"/>
      <c r="ERW8" s="195"/>
      <c r="ERX8" s="195"/>
      <c r="ERY8" s="195"/>
      <c r="ERZ8" s="195"/>
      <c r="ESA8" s="195"/>
      <c r="ESB8" s="195"/>
      <c r="ESC8" s="195"/>
      <c r="ESD8" s="195"/>
      <c r="ESE8" s="195"/>
      <c r="ESF8" s="195"/>
      <c r="ESG8" s="195"/>
      <c r="ESH8" s="195"/>
      <c r="ESI8" s="195"/>
      <c r="ESJ8" s="195"/>
      <c r="ESK8" s="195"/>
      <c r="ESL8" s="195"/>
      <c r="ESM8" s="195"/>
      <c r="ESN8" s="195"/>
      <c r="ESO8" s="195"/>
      <c r="ESP8" s="195"/>
      <c r="ESQ8" s="195"/>
      <c r="ESR8" s="195"/>
      <c r="ESS8" s="195"/>
      <c r="EST8" s="195"/>
      <c r="ESU8" s="195"/>
      <c r="ESV8" s="195"/>
      <c r="ESW8" s="195"/>
      <c r="ESX8" s="195"/>
      <c r="ESY8" s="195"/>
      <c r="ESZ8" s="195"/>
      <c r="ETA8" s="195"/>
      <c r="ETB8" s="195"/>
      <c r="ETC8" s="195"/>
      <c r="ETD8" s="195"/>
      <c r="ETE8" s="195"/>
      <c r="ETF8" s="195"/>
      <c r="ETG8" s="195"/>
      <c r="ETH8" s="195"/>
      <c r="ETI8" s="195"/>
      <c r="ETJ8" s="195"/>
      <c r="ETK8" s="195"/>
      <c r="ETL8" s="195"/>
      <c r="ETM8" s="195"/>
      <c r="ETN8" s="195"/>
      <c r="ETO8" s="195"/>
      <c r="ETP8" s="195"/>
      <c r="ETQ8" s="195"/>
      <c r="ETR8" s="195"/>
      <c r="ETS8" s="195"/>
      <c r="ETT8" s="195"/>
      <c r="ETU8" s="195"/>
      <c r="ETV8" s="195"/>
      <c r="ETW8" s="195"/>
      <c r="ETX8" s="195"/>
      <c r="ETY8" s="195"/>
      <c r="ETZ8" s="195"/>
      <c r="EUA8" s="195"/>
      <c r="EUB8" s="195"/>
      <c r="EUC8" s="195"/>
      <c r="EUD8" s="195"/>
      <c r="EUE8" s="195"/>
      <c r="EUF8" s="195"/>
      <c r="EUG8" s="195"/>
      <c r="EUH8" s="195"/>
      <c r="EUI8" s="195"/>
      <c r="EUJ8" s="195"/>
      <c r="EUK8" s="195"/>
      <c r="EUL8" s="195"/>
      <c r="EUM8" s="195"/>
      <c r="EUN8" s="195"/>
      <c r="EUO8" s="195"/>
      <c r="EUP8" s="195"/>
      <c r="EUQ8" s="195"/>
      <c r="EUR8" s="195"/>
      <c r="EUS8" s="195"/>
      <c r="EUT8" s="195"/>
      <c r="EUU8" s="195"/>
      <c r="EUV8" s="195"/>
      <c r="EUW8" s="195"/>
      <c r="EUX8" s="195"/>
      <c r="EUY8" s="195"/>
      <c r="EUZ8" s="195"/>
      <c r="EVA8" s="195"/>
      <c r="EVB8" s="195"/>
      <c r="EVC8" s="195"/>
      <c r="EVD8" s="195"/>
      <c r="EVE8" s="195"/>
      <c r="EVF8" s="195"/>
      <c r="EVG8" s="195"/>
      <c r="EVH8" s="195"/>
      <c r="EVI8" s="195"/>
      <c r="EVJ8" s="195"/>
      <c r="EVK8" s="195"/>
      <c r="EVL8" s="195"/>
      <c r="EVM8" s="195"/>
      <c r="EVN8" s="195"/>
      <c r="EVO8" s="195"/>
      <c r="EVP8" s="195"/>
      <c r="EVQ8" s="195"/>
      <c r="EVR8" s="195"/>
      <c r="EVS8" s="195"/>
      <c r="EVT8" s="195"/>
      <c r="EVU8" s="195"/>
      <c r="EVV8" s="195"/>
      <c r="EVW8" s="195"/>
      <c r="EVX8" s="195"/>
      <c r="EVY8" s="195"/>
      <c r="EVZ8" s="195"/>
      <c r="EWA8" s="195"/>
      <c r="EWB8" s="195"/>
      <c r="EWC8" s="195"/>
      <c r="EWD8" s="195"/>
      <c r="EWE8" s="195"/>
      <c r="EWF8" s="195"/>
      <c r="EWG8" s="195"/>
      <c r="EWH8" s="195"/>
      <c r="EWI8" s="195"/>
      <c r="EWJ8" s="195"/>
      <c r="EWK8" s="195"/>
      <c r="EWL8" s="195"/>
      <c r="EWM8" s="195"/>
      <c r="EWN8" s="195"/>
      <c r="EWO8" s="195"/>
      <c r="EWP8" s="195"/>
      <c r="EWQ8" s="195"/>
      <c r="EWR8" s="195"/>
      <c r="EWS8" s="195"/>
      <c r="EWT8" s="195"/>
      <c r="EWU8" s="195"/>
      <c r="EWV8" s="195"/>
      <c r="EWW8" s="195"/>
      <c r="EWX8" s="195"/>
      <c r="EWY8" s="195"/>
      <c r="EWZ8" s="195"/>
      <c r="EXA8" s="195"/>
      <c r="EXB8" s="195"/>
      <c r="EXC8" s="195"/>
      <c r="EXD8" s="195"/>
      <c r="EXE8" s="195"/>
      <c r="EXF8" s="195"/>
      <c r="EXG8" s="195"/>
      <c r="EXH8" s="195"/>
      <c r="EXI8" s="195"/>
      <c r="EXJ8" s="195"/>
      <c r="EXK8" s="195"/>
      <c r="EXL8" s="195"/>
      <c r="EXM8" s="195"/>
      <c r="EXN8" s="195"/>
      <c r="EXO8" s="195"/>
      <c r="EXP8" s="195"/>
      <c r="EXQ8" s="195"/>
      <c r="EXR8" s="195"/>
      <c r="EXS8" s="195"/>
      <c r="EXT8" s="195"/>
      <c r="EXU8" s="195"/>
      <c r="EXV8" s="195"/>
      <c r="EXW8" s="195"/>
      <c r="EXX8" s="195"/>
      <c r="EXY8" s="195"/>
      <c r="EXZ8" s="195"/>
      <c r="EYA8" s="195"/>
      <c r="EYB8" s="195"/>
      <c r="EYC8" s="195"/>
      <c r="EYD8" s="195"/>
      <c r="EYE8" s="195"/>
      <c r="EYF8" s="195"/>
      <c r="EYG8" s="195"/>
      <c r="EYH8" s="195"/>
      <c r="EYI8" s="195"/>
      <c r="EYJ8" s="195"/>
      <c r="EYK8" s="195"/>
      <c r="EYL8" s="195"/>
      <c r="EYM8" s="195"/>
      <c r="EYN8" s="195"/>
      <c r="EYO8" s="195"/>
      <c r="EYP8" s="195"/>
      <c r="EYQ8" s="195"/>
      <c r="EYR8" s="195"/>
      <c r="EYS8" s="195"/>
      <c r="EYT8" s="195"/>
      <c r="EYU8" s="195"/>
      <c r="EYV8" s="195"/>
      <c r="EYW8" s="195"/>
      <c r="EYX8" s="195"/>
      <c r="EYY8" s="195"/>
      <c r="EYZ8" s="195"/>
      <c r="EZA8" s="195"/>
      <c r="EZB8" s="195"/>
      <c r="EZC8" s="195"/>
      <c r="EZD8" s="195"/>
      <c r="EZE8" s="195"/>
      <c r="EZF8" s="195"/>
      <c r="EZG8" s="195"/>
      <c r="EZH8" s="195"/>
      <c r="EZI8" s="195"/>
      <c r="EZJ8" s="195"/>
      <c r="EZK8" s="195"/>
      <c r="EZL8" s="195"/>
      <c r="EZM8" s="195"/>
      <c r="EZN8" s="195"/>
      <c r="EZO8" s="195"/>
      <c r="EZP8" s="195"/>
      <c r="EZQ8" s="195"/>
      <c r="EZR8" s="195"/>
      <c r="EZS8" s="195"/>
      <c r="EZT8" s="195"/>
      <c r="EZU8" s="195"/>
      <c r="EZV8" s="195"/>
      <c r="EZW8" s="195"/>
      <c r="EZX8" s="195"/>
      <c r="EZY8" s="195"/>
      <c r="EZZ8" s="195"/>
      <c r="FAA8" s="195"/>
      <c r="FAB8" s="195"/>
      <c r="FAC8" s="195"/>
      <c r="FAD8" s="195"/>
      <c r="FAE8" s="195"/>
      <c r="FAF8" s="195"/>
      <c r="FAG8" s="195"/>
      <c r="FAH8" s="195"/>
      <c r="FAI8" s="195"/>
      <c r="FAJ8" s="195"/>
      <c r="FAK8" s="195"/>
      <c r="FAL8" s="195"/>
      <c r="FAM8" s="195"/>
      <c r="FAN8" s="195"/>
      <c r="FAO8" s="195"/>
      <c r="FAP8" s="195"/>
      <c r="FAQ8" s="195"/>
      <c r="FAR8" s="195"/>
      <c r="FAS8" s="195"/>
      <c r="FAT8" s="195"/>
      <c r="FAU8" s="195"/>
      <c r="FAV8" s="195"/>
      <c r="FAW8" s="195"/>
      <c r="FAX8" s="195"/>
      <c r="FAY8" s="195"/>
      <c r="FAZ8" s="195"/>
      <c r="FBA8" s="195"/>
      <c r="FBB8" s="195"/>
      <c r="FBC8" s="195"/>
      <c r="FBD8" s="195"/>
      <c r="FBE8" s="195"/>
      <c r="FBF8" s="195"/>
      <c r="FBG8" s="195"/>
      <c r="FBH8" s="195"/>
      <c r="FBI8" s="195"/>
      <c r="FBJ8" s="195"/>
      <c r="FBK8" s="195"/>
      <c r="FBL8" s="195"/>
      <c r="FBM8" s="195"/>
      <c r="FBN8" s="195"/>
      <c r="FBO8" s="195"/>
      <c r="FBP8" s="195"/>
      <c r="FBQ8" s="195"/>
      <c r="FBR8" s="195"/>
      <c r="FBS8" s="195"/>
      <c r="FBT8" s="195"/>
      <c r="FBU8" s="195"/>
      <c r="FBV8" s="195"/>
      <c r="FBW8" s="195"/>
      <c r="FBX8" s="195"/>
      <c r="FBY8" s="195"/>
      <c r="FBZ8" s="195"/>
      <c r="FCA8" s="195"/>
      <c r="FCB8" s="195"/>
      <c r="FCC8" s="195"/>
      <c r="FCD8" s="195"/>
      <c r="FCE8" s="195"/>
      <c r="FCF8" s="195"/>
      <c r="FCG8" s="195"/>
      <c r="FCH8" s="195"/>
      <c r="FCI8" s="195"/>
      <c r="FCJ8" s="195"/>
      <c r="FCK8" s="195"/>
      <c r="FCL8" s="195"/>
      <c r="FCM8" s="195"/>
      <c r="FCN8" s="195"/>
      <c r="FCO8" s="195"/>
      <c r="FCP8" s="195"/>
      <c r="FCQ8" s="195"/>
      <c r="FCR8" s="195"/>
      <c r="FCS8" s="195"/>
      <c r="FCT8" s="195"/>
      <c r="FCU8" s="195"/>
      <c r="FCV8" s="195"/>
      <c r="FCW8" s="195"/>
      <c r="FCX8" s="195"/>
      <c r="FCY8" s="195"/>
      <c r="FCZ8" s="195"/>
      <c r="FDA8" s="195"/>
      <c r="FDB8" s="195"/>
      <c r="FDC8" s="195"/>
      <c r="FDD8" s="195"/>
      <c r="FDE8" s="195"/>
      <c r="FDF8" s="195"/>
      <c r="FDG8" s="195"/>
      <c r="FDH8" s="195"/>
      <c r="FDI8" s="195"/>
      <c r="FDJ8" s="195"/>
      <c r="FDK8" s="195"/>
      <c r="FDL8" s="195"/>
      <c r="FDM8" s="195"/>
      <c r="FDN8" s="195"/>
      <c r="FDO8" s="195"/>
      <c r="FDP8" s="195"/>
      <c r="FDQ8" s="195"/>
      <c r="FDR8" s="195"/>
      <c r="FDS8" s="195"/>
      <c r="FDT8" s="195"/>
      <c r="FDU8" s="195"/>
      <c r="FDV8" s="195"/>
      <c r="FDW8" s="195"/>
      <c r="FDX8" s="195"/>
      <c r="FDY8" s="195"/>
      <c r="FDZ8" s="195"/>
      <c r="FEA8" s="195"/>
      <c r="FEB8" s="195"/>
      <c r="FEC8" s="195"/>
      <c r="FED8" s="195"/>
      <c r="FEE8" s="195"/>
      <c r="FEF8" s="195"/>
      <c r="FEG8" s="195"/>
      <c r="FEH8" s="195"/>
      <c r="FEI8" s="195"/>
      <c r="FEJ8" s="195"/>
      <c r="FEK8" s="195"/>
      <c r="FEL8" s="195"/>
      <c r="FEM8" s="195"/>
      <c r="FEN8" s="195"/>
      <c r="FEO8" s="195"/>
      <c r="FEP8" s="195"/>
      <c r="FEQ8" s="195"/>
      <c r="FER8" s="195"/>
      <c r="FES8" s="195"/>
      <c r="FET8" s="195"/>
      <c r="FEU8" s="195"/>
      <c r="FEV8" s="195"/>
      <c r="FEW8" s="195"/>
      <c r="FEX8" s="195"/>
      <c r="FEY8" s="195"/>
      <c r="FEZ8" s="195"/>
      <c r="FFA8" s="195"/>
      <c r="FFB8" s="195"/>
      <c r="FFC8" s="195"/>
      <c r="FFD8" s="195"/>
      <c r="FFE8" s="195"/>
      <c r="FFF8" s="195"/>
      <c r="FFG8" s="195"/>
      <c r="FFH8" s="195"/>
      <c r="FFI8" s="195"/>
      <c r="FFJ8" s="195"/>
      <c r="FFK8" s="195"/>
      <c r="FFL8" s="195"/>
      <c r="FFM8" s="195"/>
      <c r="FFN8" s="195"/>
      <c r="FFO8" s="195"/>
      <c r="FFP8" s="195"/>
      <c r="FFQ8" s="195"/>
      <c r="FFR8" s="195"/>
      <c r="FFS8" s="195"/>
      <c r="FFT8" s="195"/>
      <c r="FFU8" s="195"/>
      <c r="FFV8" s="195"/>
      <c r="FFW8" s="195"/>
      <c r="FFX8" s="195"/>
      <c r="FFY8" s="195"/>
      <c r="FFZ8" s="195"/>
      <c r="FGA8" s="195"/>
      <c r="FGB8" s="195"/>
      <c r="FGC8" s="195"/>
      <c r="FGD8" s="195"/>
      <c r="FGE8" s="195"/>
      <c r="FGF8" s="195"/>
      <c r="FGG8" s="195"/>
      <c r="FGH8" s="195"/>
      <c r="FGI8" s="195"/>
      <c r="FGJ8" s="195"/>
      <c r="FGK8" s="195"/>
      <c r="FGL8" s="195"/>
      <c r="FGM8" s="195"/>
      <c r="FGN8" s="195"/>
      <c r="FGO8" s="195"/>
      <c r="FGP8" s="195"/>
      <c r="FGQ8" s="195"/>
      <c r="FGR8" s="195"/>
      <c r="FGS8" s="195"/>
      <c r="FGT8" s="195"/>
      <c r="FGU8" s="195"/>
      <c r="FGV8" s="195"/>
      <c r="FGW8" s="195"/>
      <c r="FGX8" s="195"/>
      <c r="FGY8" s="195"/>
      <c r="FGZ8" s="195"/>
      <c r="FHA8" s="195"/>
      <c r="FHB8" s="195"/>
      <c r="FHC8" s="195"/>
      <c r="FHD8" s="195"/>
      <c r="FHE8" s="195"/>
      <c r="FHF8" s="195"/>
      <c r="FHG8" s="195"/>
      <c r="FHH8" s="195"/>
      <c r="FHI8" s="195"/>
      <c r="FHJ8" s="195"/>
      <c r="FHK8" s="195"/>
      <c r="FHL8" s="195"/>
      <c r="FHM8" s="195"/>
      <c r="FHN8" s="195"/>
      <c r="FHO8" s="195"/>
      <c r="FHP8" s="195"/>
      <c r="FHQ8" s="195"/>
      <c r="FHR8" s="195"/>
      <c r="FHS8" s="195"/>
      <c r="FHT8" s="195"/>
      <c r="FHU8" s="195"/>
      <c r="FHV8" s="195"/>
      <c r="FHW8" s="195"/>
      <c r="FHX8" s="195"/>
      <c r="FHY8" s="195"/>
      <c r="FHZ8" s="195"/>
      <c r="FIA8" s="195"/>
      <c r="FIB8" s="195"/>
      <c r="FIC8" s="195"/>
      <c r="FID8" s="195"/>
      <c r="FIE8" s="195"/>
      <c r="FIF8" s="195"/>
      <c r="FIG8" s="195"/>
      <c r="FIH8" s="195"/>
      <c r="FII8" s="195"/>
      <c r="FIJ8" s="195"/>
      <c r="FIK8" s="195"/>
      <c r="FIL8" s="195"/>
      <c r="FIM8" s="195"/>
      <c r="FIN8" s="195"/>
      <c r="FIO8" s="195"/>
      <c r="FIP8" s="195"/>
      <c r="FIQ8" s="195"/>
      <c r="FIR8" s="195"/>
      <c r="FIS8" s="195"/>
      <c r="FIT8" s="195"/>
      <c r="FIU8" s="195"/>
      <c r="FIV8" s="195"/>
      <c r="FIW8" s="195"/>
      <c r="FIX8" s="195"/>
      <c r="FIY8" s="195"/>
      <c r="FIZ8" s="195"/>
      <c r="FJA8" s="195"/>
      <c r="FJB8" s="195"/>
      <c r="FJC8" s="195"/>
      <c r="FJD8" s="195"/>
      <c r="FJE8" s="195"/>
      <c r="FJF8" s="195"/>
      <c r="FJG8" s="195"/>
      <c r="FJH8" s="195"/>
      <c r="FJI8" s="195"/>
      <c r="FJJ8" s="195"/>
      <c r="FJK8" s="195"/>
      <c r="FJL8" s="195"/>
      <c r="FJM8" s="195"/>
      <c r="FJN8" s="195"/>
      <c r="FJO8" s="195"/>
      <c r="FJP8" s="195"/>
      <c r="FJQ8" s="195"/>
      <c r="FJR8" s="195"/>
      <c r="FJS8" s="195"/>
      <c r="FJT8" s="195"/>
      <c r="FJU8" s="195"/>
      <c r="FJV8" s="195"/>
      <c r="FJW8" s="195"/>
      <c r="FJX8" s="195"/>
      <c r="FJY8" s="195"/>
      <c r="FJZ8" s="195"/>
      <c r="FKA8" s="195"/>
      <c r="FKB8" s="195"/>
      <c r="FKC8" s="195"/>
      <c r="FKD8" s="195"/>
      <c r="FKE8" s="195"/>
      <c r="FKF8" s="195"/>
      <c r="FKG8" s="195"/>
      <c r="FKH8" s="195"/>
      <c r="FKI8" s="195"/>
      <c r="FKJ8" s="195"/>
      <c r="FKK8" s="195"/>
      <c r="FKL8" s="195"/>
      <c r="FKM8" s="195"/>
      <c r="FKN8" s="195"/>
      <c r="FKO8" s="195"/>
      <c r="FKP8" s="195"/>
      <c r="FKQ8" s="195"/>
      <c r="FKR8" s="195"/>
      <c r="FKS8" s="195"/>
      <c r="FKT8" s="195"/>
      <c r="FKU8" s="195"/>
      <c r="FKV8" s="195"/>
      <c r="FKW8" s="195"/>
      <c r="FKX8" s="195"/>
      <c r="FKY8" s="195"/>
      <c r="FKZ8" s="195"/>
      <c r="FLA8" s="195"/>
      <c r="FLB8" s="195"/>
      <c r="FLC8" s="195"/>
      <c r="FLD8" s="195"/>
      <c r="FLE8" s="195"/>
      <c r="FLF8" s="195"/>
      <c r="FLG8" s="195"/>
      <c r="FLH8" s="195"/>
      <c r="FLI8" s="195"/>
      <c r="FLJ8" s="195"/>
      <c r="FLK8" s="195"/>
      <c r="FLL8" s="195"/>
      <c r="FLM8" s="195"/>
      <c r="FLN8" s="195"/>
      <c r="FLO8" s="195"/>
      <c r="FLP8" s="195"/>
      <c r="FLQ8" s="195"/>
      <c r="FLR8" s="195"/>
      <c r="FLS8" s="195"/>
      <c r="FLT8" s="195"/>
      <c r="FLU8" s="195"/>
      <c r="FLV8" s="195"/>
      <c r="FLW8" s="195"/>
      <c r="FLX8" s="195"/>
      <c r="FLY8" s="195"/>
      <c r="FLZ8" s="195"/>
      <c r="FMA8" s="195"/>
      <c r="FMB8" s="195"/>
      <c r="FMC8" s="195"/>
      <c r="FMD8" s="195"/>
      <c r="FME8" s="195"/>
      <c r="FMF8" s="195"/>
      <c r="FMG8" s="195"/>
      <c r="FMH8" s="195"/>
      <c r="FMI8" s="195"/>
      <c r="FMJ8" s="195"/>
      <c r="FMK8" s="195"/>
      <c r="FML8" s="195"/>
      <c r="FMM8" s="195"/>
      <c r="FMN8" s="195"/>
      <c r="FMO8" s="195"/>
      <c r="FMP8" s="195"/>
      <c r="FMQ8" s="195"/>
      <c r="FMR8" s="195"/>
      <c r="FMS8" s="195"/>
      <c r="FMT8" s="195"/>
      <c r="FMU8" s="195"/>
      <c r="FMV8" s="195"/>
      <c r="FMW8" s="195"/>
      <c r="FMX8" s="195"/>
      <c r="FMY8" s="195"/>
      <c r="FMZ8" s="195"/>
      <c r="FNA8" s="195"/>
      <c r="FNB8" s="195"/>
      <c r="FNC8" s="195"/>
      <c r="FND8" s="195"/>
      <c r="FNE8" s="195"/>
      <c r="FNF8" s="195"/>
      <c r="FNG8" s="195"/>
      <c r="FNH8" s="195"/>
      <c r="FNI8" s="195"/>
      <c r="FNJ8" s="195"/>
      <c r="FNK8" s="195"/>
      <c r="FNL8" s="195"/>
      <c r="FNM8" s="195"/>
      <c r="FNN8" s="195"/>
      <c r="FNO8" s="195"/>
      <c r="FNP8" s="195"/>
      <c r="FNQ8" s="195"/>
      <c r="FNR8" s="195"/>
      <c r="FNS8" s="195"/>
      <c r="FNT8" s="195"/>
      <c r="FNU8" s="195"/>
      <c r="FNV8" s="195"/>
      <c r="FNW8" s="195"/>
      <c r="FNX8" s="195"/>
      <c r="FNY8" s="195"/>
      <c r="FNZ8" s="195"/>
      <c r="FOA8" s="195"/>
      <c r="FOB8" s="195"/>
      <c r="FOC8" s="195"/>
      <c r="FOD8" s="195"/>
      <c r="FOE8" s="195"/>
      <c r="FOF8" s="195"/>
      <c r="FOG8" s="195"/>
      <c r="FOH8" s="195"/>
      <c r="FOI8" s="195"/>
      <c r="FOJ8" s="195"/>
      <c r="FOK8" s="195"/>
      <c r="FOL8" s="195"/>
      <c r="FOM8" s="195"/>
      <c r="FON8" s="195"/>
      <c r="FOO8" s="195"/>
      <c r="FOP8" s="195"/>
      <c r="FOQ8" s="195"/>
      <c r="FOR8" s="195"/>
      <c r="FOS8" s="195"/>
      <c r="FOT8" s="195"/>
      <c r="FOU8" s="195"/>
      <c r="FOV8" s="195"/>
      <c r="FOW8" s="195"/>
      <c r="FOX8" s="195"/>
      <c r="FOY8" s="195"/>
      <c r="FOZ8" s="195"/>
      <c r="FPA8" s="195"/>
      <c r="FPB8" s="195"/>
      <c r="FPC8" s="195"/>
      <c r="FPD8" s="195"/>
      <c r="FPE8" s="195"/>
      <c r="FPF8" s="195"/>
      <c r="FPG8" s="195"/>
      <c r="FPH8" s="195"/>
      <c r="FPI8" s="195"/>
      <c r="FPJ8" s="195"/>
      <c r="FPK8" s="195"/>
      <c r="FPL8" s="195"/>
      <c r="FPM8" s="195"/>
      <c r="FPN8" s="195"/>
      <c r="FPO8" s="195"/>
      <c r="FPP8" s="195"/>
      <c r="FPQ8" s="195"/>
      <c r="FPR8" s="195"/>
      <c r="FPS8" s="195"/>
      <c r="FPT8" s="195"/>
      <c r="FPU8" s="195"/>
      <c r="FPV8" s="195"/>
      <c r="FPW8" s="195"/>
      <c r="FPX8" s="195"/>
      <c r="FPY8" s="195"/>
      <c r="FPZ8" s="195"/>
      <c r="FQA8" s="195"/>
      <c r="FQB8" s="195"/>
      <c r="FQC8" s="195"/>
      <c r="FQD8" s="195"/>
      <c r="FQE8" s="195"/>
      <c r="FQF8" s="195"/>
      <c r="FQG8" s="195"/>
      <c r="FQH8" s="195"/>
      <c r="FQI8" s="195"/>
      <c r="FQJ8" s="195"/>
      <c r="FQK8" s="195"/>
      <c r="FQL8" s="195"/>
      <c r="FQM8" s="195"/>
      <c r="FQN8" s="195"/>
      <c r="FQO8" s="195"/>
      <c r="FQP8" s="195"/>
      <c r="FQQ8" s="195"/>
      <c r="FQR8" s="195"/>
      <c r="FQS8" s="195"/>
      <c r="FQT8" s="195"/>
      <c r="FQU8" s="195"/>
      <c r="FQV8" s="195"/>
      <c r="FQW8" s="195"/>
      <c r="FQX8" s="195"/>
      <c r="FQY8" s="195"/>
      <c r="FQZ8" s="195"/>
      <c r="FRA8" s="195"/>
      <c r="FRB8" s="195"/>
      <c r="FRC8" s="195"/>
      <c r="FRD8" s="195"/>
      <c r="FRE8" s="195"/>
      <c r="FRF8" s="195"/>
      <c r="FRG8" s="195"/>
      <c r="FRH8" s="195"/>
      <c r="FRI8" s="195"/>
      <c r="FRJ8" s="195"/>
      <c r="FRK8" s="195"/>
      <c r="FRL8" s="195"/>
      <c r="FRM8" s="195"/>
      <c r="FRN8" s="195"/>
      <c r="FRO8" s="195"/>
      <c r="FRP8" s="195"/>
      <c r="FRQ8" s="195"/>
      <c r="FRR8" s="195"/>
      <c r="FRS8" s="195"/>
      <c r="FRT8" s="195"/>
      <c r="FRU8" s="195"/>
      <c r="FRV8" s="195"/>
      <c r="FRW8" s="195"/>
      <c r="FRX8" s="195"/>
      <c r="FRY8" s="195"/>
      <c r="FRZ8" s="195"/>
      <c r="FSA8" s="195"/>
      <c r="FSB8" s="195"/>
      <c r="FSC8" s="195"/>
      <c r="FSD8" s="195"/>
      <c r="FSE8" s="195"/>
      <c r="FSF8" s="195"/>
      <c r="FSG8" s="195"/>
      <c r="FSH8" s="195"/>
      <c r="FSI8" s="195"/>
      <c r="FSJ8" s="195"/>
      <c r="FSK8" s="195"/>
      <c r="FSL8" s="195"/>
      <c r="FSM8" s="195"/>
      <c r="FSN8" s="195"/>
      <c r="FSO8" s="195"/>
      <c r="FSP8" s="195"/>
      <c r="FSQ8" s="195"/>
      <c r="FSR8" s="195"/>
      <c r="FSS8" s="195"/>
      <c r="FST8" s="195"/>
      <c r="FSU8" s="195"/>
      <c r="FSV8" s="195"/>
      <c r="FSW8" s="195"/>
      <c r="FSX8" s="195"/>
      <c r="FSY8" s="195"/>
      <c r="FSZ8" s="195"/>
      <c r="FTA8" s="195"/>
      <c r="FTB8" s="195"/>
      <c r="FTC8" s="195"/>
      <c r="FTD8" s="195"/>
      <c r="FTE8" s="195"/>
      <c r="FTF8" s="195"/>
      <c r="FTG8" s="195"/>
      <c r="FTH8" s="195"/>
      <c r="FTI8" s="195"/>
      <c r="FTJ8" s="195"/>
      <c r="FTK8" s="195"/>
      <c r="FTL8" s="195"/>
      <c r="FTM8" s="195"/>
      <c r="FTN8" s="195"/>
      <c r="FTO8" s="195"/>
      <c r="FTP8" s="195"/>
      <c r="FTQ8" s="195"/>
      <c r="FTR8" s="195"/>
      <c r="FTS8" s="195"/>
      <c r="FTT8" s="195"/>
      <c r="FTU8" s="195"/>
      <c r="FTV8" s="195"/>
      <c r="FTW8" s="195"/>
      <c r="FTX8" s="195"/>
      <c r="FTY8" s="195"/>
      <c r="FTZ8" s="195"/>
      <c r="FUA8" s="195"/>
      <c r="FUB8" s="195"/>
      <c r="FUC8" s="195"/>
      <c r="FUD8" s="195"/>
      <c r="FUE8" s="195"/>
      <c r="FUF8" s="195"/>
      <c r="FUG8" s="195"/>
      <c r="FUH8" s="195"/>
      <c r="FUI8" s="195"/>
      <c r="FUJ8" s="195"/>
      <c r="FUK8" s="195"/>
      <c r="FUL8" s="195"/>
      <c r="FUM8" s="195"/>
      <c r="FUN8" s="195"/>
      <c r="FUO8" s="195"/>
      <c r="FUP8" s="195"/>
      <c r="FUQ8" s="195"/>
      <c r="FUR8" s="195"/>
      <c r="FUS8" s="195"/>
      <c r="FUT8" s="195"/>
      <c r="FUU8" s="195"/>
      <c r="FUV8" s="195"/>
      <c r="FUW8" s="195"/>
      <c r="FUX8" s="195"/>
      <c r="FUY8" s="195"/>
      <c r="FUZ8" s="195"/>
      <c r="FVA8" s="195"/>
      <c r="FVB8" s="195"/>
      <c r="FVC8" s="195"/>
      <c r="FVD8" s="195"/>
      <c r="FVE8" s="195"/>
      <c r="FVF8" s="195"/>
      <c r="FVG8" s="195"/>
      <c r="FVH8" s="195"/>
      <c r="FVI8" s="195"/>
      <c r="FVJ8" s="195"/>
      <c r="FVK8" s="195"/>
      <c r="FVL8" s="195"/>
      <c r="FVM8" s="195"/>
      <c r="FVN8" s="195"/>
      <c r="FVO8" s="195"/>
      <c r="FVP8" s="195"/>
      <c r="FVQ8" s="195"/>
      <c r="FVR8" s="195"/>
      <c r="FVS8" s="195"/>
      <c r="FVT8" s="195"/>
      <c r="FVU8" s="195"/>
      <c r="FVV8" s="195"/>
      <c r="FVW8" s="195"/>
      <c r="FVX8" s="195"/>
      <c r="FVY8" s="195"/>
      <c r="FVZ8" s="195"/>
      <c r="FWA8" s="195"/>
      <c r="FWB8" s="195"/>
      <c r="FWC8" s="195"/>
      <c r="FWD8" s="195"/>
      <c r="FWE8" s="195"/>
      <c r="FWF8" s="195"/>
      <c r="FWG8" s="195"/>
      <c r="FWH8" s="195"/>
      <c r="FWI8" s="195"/>
      <c r="FWJ8" s="195"/>
      <c r="FWK8" s="195"/>
      <c r="FWL8" s="195"/>
      <c r="FWM8" s="195"/>
      <c r="FWN8" s="195"/>
      <c r="FWO8" s="195"/>
      <c r="FWP8" s="195"/>
      <c r="FWQ8" s="195"/>
      <c r="FWR8" s="195"/>
      <c r="FWS8" s="195"/>
      <c r="FWT8" s="195"/>
      <c r="FWU8" s="195"/>
      <c r="FWV8" s="195"/>
      <c r="FWW8" s="195"/>
      <c r="FWX8" s="195"/>
      <c r="FWY8" s="195"/>
      <c r="FWZ8" s="195"/>
      <c r="FXA8" s="195"/>
      <c r="FXB8" s="195"/>
      <c r="FXC8" s="195"/>
      <c r="FXD8" s="195"/>
      <c r="FXE8" s="195"/>
      <c r="FXF8" s="195"/>
      <c r="FXG8" s="195"/>
      <c r="FXH8" s="195"/>
      <c r="FXI8" s="195"/>
      <c r="FXJ8" s="195"/>
      <c r="FXK8" s="195"/>
      <c r="FXL8" s="195"/>
      <c r="FXM8" s="195"/>
      <c r="FXN8" s="195"/>
      <c r="FXO8" s="195"/>
      <c r="FXP8" s="195"/>
      <c r="FXQ8" s="195"/>
      <c r="FXR8" s="195"/>
      <c r="FXS8" s="195"/>
      <c r="FXT8" s="195"/>
      <c r="FXU8" s="195"/>
      <c r="FXV8" s="195"/>
      <c r="FXW8" s="195"/>
      <c r="FXX8" s="195"/>
      <c r="FXY8" s="195"/>
      <c r="FXZ8" s="195"/>
      <c r="FYA8" s="195"/>
      <c r="FYB8" s="195"/>
      <c r="FYC8" s="195"/>
      <c r="FYD8" s="195"/>
      <c r="FYE8" s="195"/>
      <c r="FYF8" s="195"/>
      <c r="FYG8" s="195"/>
      <c r="FYH8" s="195"/>
      <c r="FYI8" s="195"/>
      <c r="FYJ8" s="195"/>
      <c r="FYK8" s="195"/>
      <c r="FYL8" s="195"/>
      <c r="FYM8" s="195"/>
      <c r="FYN8" s="195"/>
      <c r="FYO8" s="195"/>
      <c r="FYP8" s="195"/>
      <c r="FYQ8" s="195"/>
      <c r="FYR8" s="195"/>
      <c r="FYS8" s="195"/>
      <c r="FYT8" s="195"/>
      <c r="FYU8" s="195"/>
      <c r="FYV8" s="195"/>
      <c r="FYW8" s="195"/>
      <c r="FYX8" s="195"/>
      <c r="FYY8" s="195"/>
      <c r="FYZ8" s="195"/>
      <c r="FZA8" s="195"/>
      <c r="FZB8" s="195"/>
      <c r="FZC8" s="195"/>
      <c r="FZD8" s="195"/>
      <c r="FZE8" s="195"/>
      <c r="FZF8" s="195"/>
      <c r="FZG8" s="195"/>
      <c r="FZH8" s="195"/>
      <c r="FZI8" s="195"/>
      <c r="FZJ8" s="195"/>
      <c r="FZK8" s="195"/>
      <c r="FZL8" s="195"/>
      <c r="FZM8" s="195"/>
      <c r="FZN8" s="195"/>
      <c r="FZO8" s="195"/>
      <c r="FZP8" s="195"/>
      <c r="FZQ8" s="195"/>
      <c r="FZR8" s="195"/>
      <c r="FZS8" s="195"/>
      <c r="FZT8" s="195"/>
      <c r="FZU8" s="195"/>
      <c r="FZV8" s="195"/>
      <c r="FZW8" s="195"/>
      <c r="FZX8" s="195"/>
      <c r="FZY8" s="195"/>
      <c r="FZZ8" s="195"/>
      <c r="GAA8" s="195"/>
      <c r="GAB8" s="195"/>
      <c r="GAC8" s="195"/>
      <c r="GAD8" s="195"/>
      <c r="GAE8" s="195"/>
      <c r="GAF8" s="195"/>
      <c r="GAG8" s="195"/>
      <c r="GAH8" s="195"/>
      <c r="GAI8" s="195"/>
      <c r="GAJ8" s="195"/>
      <c r="GAK8" s="195"/>
      <c r="GAL8" s="195"/>
      <c r="GAM8" s="195"/>
      <c r="GAN8" s="195"/>
      <c r="GAO8" s="195"/>
      <c r="GAP8" s="195"/>
      <c r="GAQ8" s="195"/>
      <c r="GAR8" s="195"/>
      <c r="GAS8" s="195"/>
      <c r="GAT8" s="195"/>
      <c r="GAU8" s="195"/>
      <c r="GAV8" s="195"/>
      <c r="GAW8" s="195"/>
      <c r="GAX8" s="195"/>
      <c r="GAY8" s="195"/>
      <c r="GAZ8" s="195"/>
      <c r="GBA8" s="195"/>
      <c r="GBB8" s="195"/>
      <c r="GBC8" s="195"/>
      <c r="GBD8" s="195"/>
      <c r="GBE8" s="195"/>
      <c r="GBF8" s="195"/>
      <c r="GBG8" s="195"/>
      <c r="GBH8" s="195"/>
      <c r="GBI8" s="195"/>
      <c r="GBJ8" s="195"/>
      <c r="GBK8" s="195"/>
      <c r="GBL8" s="195"/>
      <c r="GBM8" s="195"/>
      <c r="GBN8" s="195"/>
      <c r="GBO8" s="195"/>
      <c r="GBP8" s="195"/>
      <c r="GBQ8" s="195"/>
      <c r="GBR8" s="195"/>
      <c r="GBS8" s="195"/>
      <c r="GBT8" s="195"/>
      <c r="GBU8" s="195"/>
      <c r="GBV8" s="195"/>
      <c r="GBW8" s="195"/>
      <c r="GBX8" s="195"/>
      <c r="GBY8" s="195"/>
      <c r="GBZ8" s="195"/>
      <c r="GCA8" s="195"/>
      <c r="GCB8" s="195"/>
      <c r="GCC8" s="195"/>
      <c r="GCD8" s="195"/>
      <c r="GCE8" s="195"/>
      <c r="GCF8" s="195"/>
      <c r="GCG8" s="195"/>
      <c r="GCH8" s="195"/>
      <c r="GCI8" s="195"/>
      <c r="GCJ8" s="195"/>
      <c r="GCK8" s="195"/>
      <c r="GCL8" s="195"/>
      <c r="GCM8" s="195"/>
      <c r="GCN8" s="195"/>
      <c r="GCO8" s="195"/>
      <c r="GCP8" s="195"/>
      <c r="GCQ8" s="195"/>
      <c r="GCR8" s="195"/>
      <c r="GCS8" s="195"/>
      <c r="GCT8" s="195"/>
      <c r="GCU8" s="195"/>
      <c r="GCV8" s="195"/>
      <c r="GCW8" s="195"/>
      <c r="GCX8" s="195"/>
      <c r="GCY8" s="195"/>
      <c r="GCZ8" s="195"/>
      <c r="GDA8" s="195"/>
      <c r="GDB8" s="195"/>
      <c r="GDC8" s="195"/>
      <c r="GDD8" s="195"/>
      <c r="GDE8" s="195"/>
      <c r="GDF8" s="195"/>
      <c r="GDG8" s="195"/>
      <c r="GDH8" s="195"/>
      <c r="GDI8" s="195"/>
      <c r="GDJ8" s="195"/>
      <c r="GDK8" s="195"/>
      <c r="GDL8" s="195"/>
      <c r="GDM8" s="195"/>
      <c r="GDN8" s="195"/>
      <c r="GDO8" s="195"/>
      <c r="GDP8" s="195"/>
      <c r="GDQ8" s="195"/>
      <c r="GDR8" s="195"/>
      <c r="GDS8" s="195"/>
      <c r="GDT8" s="195"/>
      <c r="GDU8" s="195"/>
      <c r="GDV8" s="195"/>
      <c r="GDW8" s="195"/>
      <c r="GDX8" s="195"/>
      <c r="GDY8" s="195"/>
      <c r="GDZ8" s="195"/>
      <c r="GEA8" s="195"/>
      <c r="GEB8" s="195"/>
      <c r="GEC8" s="195"/>
      <c r="GED8" s="195"/>
      <c r="GEE8" s="195"/>
      <c r="GEF8" s="195"/>
      <c r="GEG8" s="195"/>
      <c r="GEH8" s="195"/>
      <c r="GEI8" s="195"/>
      <c r="GEJ8" s="195"/>
      <c r="GEK8" s="195"/>
      <c r="GEL8" s="195"/>
      <c r="GEM8" s="195"/>
      <c r="GEN8" s="195"/>
      <c r="GEO8" s="195"/>
      <c r="GEP8" s="195"/>
      <c r="GEQ8" s="195"/>
      <c r="GER8" s="195"/>
      <c r="GES8" s="195"/>
      <c r="GET8" s="195"/>
      <c r="GEU8" s="195"/>
      <c r="GEV8" s="195"/>
      <c r="GEW8" s="195"/>
      <c r="GEX8" s="195"/>
      <c r="GEY8" s="195"/>
      <c r="GEZ8" s="195"/>
      <c r="GFA8" s="195"/>
      <c r="GFB8" s="195"/>
      <c r="GFC8" s="195"/>
      <c r="GFD8" s="195"/>
      <c r="GFE8" s="195"/>
      <c r="GFF8" s="195"/>
      <c r="GFG8" s="195"/>
      <c r="GFH8" s="195"/>
      <c r="GFI8" s="195"/>
      <c r="GFJ8" s="195"/>
      <c r="GFK8" s="195"/>
      <c r="GFL8" s="195"/>
      <c r="GFM8" s="195"/>
      <c r="GFN8" s="195"/>
      <c r="GFO8" s="195"/>
      <c r="GFP8" s="195"/>
      <c r="GFQ8" s="195"/>
      <c r="GFR8" s="195"/>
      <c r="GFS8" s="195"/>
      <c r="GFT8" s="195"/>
      <c r="GFU8" s="195"/>
      <c r="GFV8" s="195"/>
      <c r="GFW8" s="195"/>
      <c r="GFX8" s="195"/>
      <c r="GFY8" s="195"/>
      <c r="GFZ8" s="195"/>
      <c r="GGA8" s="195"/>
      <c r="GGB8" s="195"/>
      <c r="GGC8" s="195"/>
      <c r="GGD8" s="195"/>
      <c r="GGE8" s="195"/>
      <c r="GGF8" s="195"/>
      <c r="GGG8" s="195"/>
      <c r="GGH8" s="195"/>
      <c r="GGI8" s="195"/>
      <c r="GGJ8" s="195"/>
      <c r="GGK8" s="195"/>
      <c r="GGL8" s="195"/>
      <c r="GGM8" s="195"/>
      <c r="GGN8" s="195"/>
      <c r="GGO8" s="195"/>
      <c r="GGP8" s="195"/>
      <c r="GGQ8" s="195"/>
      <c r="GGR8" s="195"/>
      <c r="GGS8" s="195"/>
      <c r="GGT8" s="195"/>
      <c r="GGU8" s="195"/>
      <c r="GGV8" s="195"/>
      <c r="GGW8" s="195"/>
      <c r="GGX8" s="195"/>
      <c r="GGY8" s="195"/>
      <c r="GGZ8" s="195"/>
      <c r="GHA8" s="195"/>
      <c r="GHB8" s="195"/>
      <c r="GHC8" s="195"/>
      <c r="GHD8" s="195"/>
      <c r="GHE8" s="195"/>
      <c r="GHF8" s="195"/>
      <c r="GHG8" s="195"/>
      <c r="GHH8" s="195"/>
      <c r="GHI8" s="195"/>
      <c r="GHJ8" s="195"/>
      <c r="GHK8" s="195"/>
      <c r="GHL8" s="195"/>
      <c r="GHM8" s="195"/>
      <c r="GHN8" s="195"/>
      <c r="GHO8" s="195"/>
      <c r="GHP8" s="195"/>
      <c r="GHQ8" s="195"/>
      <c r="GHR8" s="195"/>
      <c r="GHS8" s="195"/>
      <c r="GHT8" s="195"/>
      <c r="GHU8" s="195"/>
      <c r="GHV8" s="195"/>
      <c r="GHW8" s="195"/>
      <c r="GHX8" s="195"/>
      <c r="GHY8" s="195"/>
      <c r="GHZ8" s="195"/>
      <c r="GIA8" s="195"/>
      <c r="GIB8" s="195"/>
      <c r="GIC8" s="195"/>
      <c r="GID8" s="195"/>
      <c r="GIE8" s="195"/>
      <c r="GIF8" s="195"/>
      <c r="GIG8" s="195"/>
      <c r="GIH8" s="195"/>
      <c r="GII8" s="195"/>
      <c r="GIJ8" s="195"/>
      <c r="GIK8" s="195"/>
      <c r="GIL8" s="195"/>
      <c r="GIM8" s="195"/>
      <c r="GIN8" s="195"/>
      <c r="GIO8" s="195"/>
      <c r="GIP8" s="195"/>
      <c r="GIQ8" s="195"/>
      <c r="GIR8" s="195"/>
      <c r="GIS8" s="195"/>
      <c r="GIT8" s="195"/>
      <c r="GIU8" s="195"/>
      <c r="GIV8" s="195"/>
      <c r="GIW8" s="195"/>
      <c r="GIX8" s="195"/>
      <c r="GIY8" s="195"/>
      <c r="GIZ8" s="195"/>
      <c r="GJA8" s="195"/>
      <c r="GJB8" s="195"/>
      <c r="GJC8" s="195"/>
      <c r="GJD8" s="195"/>
      <c r="GJE8" s="195"/>
      <c r="GJF8" s="195"/>
      <c r="GJG8" s="195"/>
      <c r="GJH8" s="195"/>
      <c r="GJI8" s="195"/>
      <c r="GJJ8" s="195"/>
      <c r="GJK8" s="195"/>
      <c r="GJL8" s="195"/>
      <c r="GJM8" s="195"/>
      <c r="GJN8" s="195"/>
      <c r="GJO8" s="195"/>
      <c r="GJP8" s="195"/>
      <c r="GJQ8" s="195"/>
      <c r="GJR8" s="195"/>
      <c r="GJS8" s="195"/>
      <c r="GJT8" s="195"/>
      <c r="GJU8" s="195"/>
      <c r="GJV8" s="195"/>
      <c r="GJW8" s="195"/>
      <c r="GJX8" s="195"/>
      <c r="GJY8" s="195"/>
      <c r="GJZ8" s="195"/>
      <c r="GKA8" s="195"/>
      <c r="GKB8" s="195"/>
      <c r="GKC8" s="195"/>
      <c r="GKD8" s="195"/>
      <c r="GKE8" s="195"/>
      <c r="GKF8" s="195"/>
      <c r="GKG8" s="195"/>
      <c r="GKH8" s="195"/>
      <c r="GKI8" s="195"/>
      <c r="GKJ8" s="195"/>
      <c r="GKK8" s="195"/>
      <c r="GKL8" s="195"/>
      <c r="GKM8" s="195"/>
      <c r="GKN8" s="195"/>
      <c r="GKO8" s="195"/>
      <c r="GKP8" s="195"/>
      <c r="GKQ8" s="195"/>
      <c r="GKR8" s="195"/>
      <c r="GKS8" s="195"/>
      <c r="GKT8" s="195"/>
      <c r="GKU8" s="195"/>
      <c r="GKV8" s="195"/>
      <c r="GKW8" s="195"/>
      <c r="GKX8" s="195"/>
      <c r="GKY8" s="195"/>
      <c r="GKZ8" s="195"/>
      <c r="GLA8" s="195"/>
      <c r="GLB8" s="195"/>
      <c r="GLC8" s="195"/>
      <c r="GLD8" s="195"/>
      <c r="GLE8" s="195"/>
      <c r="GLF8" s="195"/>
      <c r="GLG8" s="195"/>
      <c r="GLH8" s="195"/>
      <c r="GLI8" s="195"/>
      <c r="GLJ8" s="195"/>
      <c r="GLK8" s="195"/>
      <c r="GLL8" s="195"/>
      <c r="GLM8" s="195"/>
      <c r="GLN8" s="195"/>
      <c r="GLO8" s="195"/>
      <c r="GLP8" s="195"/>
      <c r="GLQ8" s="195"/>
      <c r="GLR8" s="195"/>
      <c r="GLS8" s="195"/>
      <c r="GLT8" s="195"/>
      <c r="GLU8" s="195"/>
      <c r="GLV8" s="195"/>
      <c r="GLW8" s="195"/>
      <c r="GLX8" s="195"/>
      <c r="GLY8" s="195"/>
      <c r="GLZ8" s="195"/>
      <c r="GMA8" s="195"/>
      <c r="GMB8" s="195"/>
      <c r="GMC8" s="195"/>
      <c r="GMD8" s="195"/>
      <c r="GME8" s="195"/>
      <c r="GMF8" s="195"/>
      <c r="GMG8" s="195"/>
      <c r="GMH8" s="195"/>
      <c r="GMI8" s="195"/>
      <c r="GMJ8" s="195"/>
      <c r="GMK8" s="195"/>
      <c r="GML8" s="195"/>
      <c r="GMM8" s="195"/>
      <c r="GMN8" s="195"/>
      <c r="GMO8" s="195"/>
      <c r="GMP8" s="195"/>
      <c r="GMQ8" s="195"/>
      <c r="GMR8" s="195"/>
      <c r="GMS8" s="195"/>
      <c r="GMT8" s="195"/>
      <c r="GMU8" s="195"/>
      <c r="GMV8" s="195"/>
      <c r="GMW8" s="195"/>
      <c r="GMX8" s="195"/>
      <c r="GMY8" s="195"/>
      <c r="GMZ8" s="195"/>
      <c r="GNA8" s="195"/>
      <c r="GNB8" s="195"/>
      <c r="GNC8" s="195"/>
      <c r="GND8" s="195"/>
      <c r="GNE8" s="195"/>
      <c r="GNF8" s="195"/>
      <c r="GNG8" s="195"/>
      <c r="GNH8" s="195"/>
      <c r="GNI8" s="195"/>
      <c r="GNJ8" s="195"/>
      <c r="GNK8" s="195"/>
      <c r="GNL8" s="195"/>
      <c r="GNM8" s="195"/>
      <c r="GNN8" s="195"/>
      <c r="GNO8" s="195"/>
      <c r="GNP8" s="195"/>
      <c r="GNQ8" s="195"/>
      <c r="GNR8" s="195"/>
      <c r="GNS8" s="195"/>
      <c r="GNT8" s="195"/>
      <c r="GNU8" s="195"/>
      <c r="GNV8" s="195"/>
      <c r="GNW8" s="195"/>
      <c r="GNX8" s="195"/>
      <c r="GNY8" s="195"/>
      <c r="GNZ8" s="195"/>
      <c r="GOA8" s="195"/>
      <c r="GOB8" s="195"/>
      <c r="GOC8" s="195"/>
      <c r="GOD8" s="195"/>
      <c r="GOE8" s="195"/>
      <c r="GOF8" s="195"/>
      <c r="GOG8" s="195"/>
      <c r="GOH8" s="195"/>
      <c r="GOI8" s="195"/>
      <c r="GOJ8" s="195"/>
      <c r="GOK8" s="195"/>
      <c r="GOL8" s="195"/>
      <c r="GOM8" s="195"/>
      <c r="GON8" s="195"/>
      <c r="GOO8" s="195"/>
      <c r="GOP8" s="195"/>
      <c r="GOQ8" s="195"/>
      <c r="GOR8" s="195"/>
      <c r="GOS8" s="195"/>
      <c r="GOT8" s="195"/>
      <c r="GOU8" s="195"/>
      <c r="GOV8" s="195"/>
      <c r="GOW8" s="195"/>
      <c r="GOX8" s="195"/>
      <c r="GOY8" s="195"/>
      <c r="GOZ8" s="195"/>
      <c r="GPA8" s="195"/>
      <c r="GPB8" s="195"/>
      <c r="GPC8" s="195"/>
      <c r="GPD8" s="195"/>
      <c r="GPE8" s="195"/>
      <c r="GPF8" s="195"/>
      <c r="GPG8" s="195"/>
      <c r="GPH8" s="195"/>
      <c r="GPI8" s="195"/>
      <c r="GPJ8" s="195"/>
      <c r="GPK8" s="195"/>
      <c r="GPL8" s="195"/>
      <c r="GPM8" s="195"/>
      <c r="GPN8" s="195"/>
      <c r="GPO8" s="195"/>
      <c r="GPP8" s="195"/>
      <c r="GPQ8" s="195"/>
      <c r="GPR8" s="195"/>
      <c r="GPS8" s="195"/>
      <c r="GPT8" s="195"/>
      <c r="GPU8" s="195"/>
      <c r="GPV8" s="195"/>
      <c r="GPW8" s="195"/>
      <c r="GPX8" s="195"/>
      <c r="GPY8" s="195"/>
      <c r="GPZ8" s="195"/>
      <c r="GQA8" s="195"/>
      <c r="GQB8" s="195"/>
      <c r="GQC8" s="195"/>
      <c r="GQD8" s="195"/>
      <c r="GQE8" s="195"/>
      <c r="GQF8" s="195"/>
      <c r="GQG8" s="195"/>
      <c r="GQH8" s="195"/>
      <c r="GQI8" s="195"/>
      <c r="GQJ8" s="195"/>
      <c r="GQK8" s="195"/>
      <c r="GQL8" s="195"/>
      <c r="GQM8" s="195"/>
      <c r="GQN8" s="195"/>
      <c r="GQO8" s="195"/>
      <c r="GQP8" s="195"/>
      <c r="GQQ8" s="195"/>
      <c r="GQR8" s="195"/>
      <c r="GQS8" s="195"/>
      <c r="GQT8" s="195"/>
      <c r="GQU8" s="195"/>
      <c r="GQV8" s="195"/>
      <c r="GQW8" s="195"/>
      <c r="GQX8" s="195"/>
      <c r="GQY8" s="195"/>
      <c r="GQZ8" s="195"/>
      <c r="GRA8" s="195"/>
      <c r="GRB8" s="195"/>
      <c r="GRC8" s="195"/>
      <c r="GRD8" s="195"/>
      <c r="GRE8" s="195"/>
      <c r="GRF8" s="195"/>
      <c r="GRG8" s="195"/>
      <c r="GRH8" s="195"/>
      <c r="GRI8" s="195"/>
      <c r="GRJ8" s="195"/>
      <c r="GRK8" s="195"/>
      <c r="GRL8" s="195"/>
      <c r="GRM8" s="195"/>
      <c r="GRN8" s="195"/>
      <c r="GRO8" s="195"/>
      <c r="GRP8" s="195"/>
      <c r="GRQ8" s="195"/>
      <c r="GRR8" s="195"/>
      <c r="GRS8" s="195"/>
      <c r="GRT8" s="195"/>
      <c r="GRU8" s="195"/>
      <c r="GRV8" s="195"/>
      <c r="GRW8" s="195"/>
      <c r="GRX8" s="195"/>
      <c r="GRY8" s="195"/>
      <c r="GRZ8" s="195"/>
      <c r="GSA8" s="195"/>
      <c r="GSB8" s="195"/>
      <c r="GSC8" s="195"/>
      <c r="GSD8" s="195"/>
      <c r="GSE8" s="195"/>
      <c r="GSF8" s="195"/>
      <c r="GSG8" s="195"/>
      <c r="GSH8" s="195"/>
      <c r="GSI8" s="195"/>
      <c r="GSJ8" s="195"/>
      <c r="GSK8" s="195"/>
      <c r="GSL8" s="195"/>
      <c r="GSM8" s="195"/>
      <c r="GSN8" s="195"/>
      <c r="GSO8" s="195"/>
      <c r="GSP8" s="195"/>
      <c r="GSQ8" s="195"/>
      <c r="GSR8" s="195"/>
      <c r="GSS8" s="195"/>
      <c r="GST8" s="195"/>
      <c r="GSU8" s="195"/>
      <c r="GSV8" s="195"/>
      <c r="GSW8" s="195"/>
      <c r="GSX8" s="195"/>
      <c r="GSY8" s="195"/>
      <c r="GSZ8" s="195"/>
      <c r="GTA8" s="195"/>
      <c r="GTB8" s="195"/>
      <c r="GTC8" s="195"/>
      <c r="GTD8" s="195"/>
      <c r="GTE8" s="195"/>
      <c r="GTF8" s="195"/>
      <c r="GTG8" s="195"/>
      <c r="GTH8" s="195"/>
      <c r="GTI8" s="195"/>
      <c r="GTJ8" s="195"/>
      <c r="GTK8" s="195"/>
      <c r="GTL8" s="195"/>
      <c r="GTM8" s="195"/>
      <c r="GTN8" s="195"/>
      <c r="GTO8" s="195"/>
      <c r="GTP8" s="195"/>
      <c r="GTQ8" s="195"/>
      <c r="GTR8" s="195"/>
      <c r="GTS8" s="195"/>
      <c r="GTT8" s="195"/>
      <c r="GTU8" s="195"/>
      <c r="GTV8" s="195"/>
      <c r="GTW8" s="195"/>
      <c r="GTX8" s="195"/>
      <c r="GTY8" s="195"/>
      <c r="GTZ8" s="195"/>
      <c r="GUA8" s="195"/>
      <c r="GUB8" s="195"/>
      <c r="GUC8" s="195"/>
      <c r="GUD8" s="195"/>
      <c r="GUE8" s="195"/>
      <c r="GUF8" s="195"/>
      <c r="GUG8" s="195"/>
      <c r="GUH8" s="195"/>
      <c r="GUI8" s="195"/>
      <c r="GUJ8" s="195"/>
      <c r="GUK8" s="195"/>
      <c r="GUL8" s="195"/>
      <c r="GUM8" s="195"/>
      <c r="GUN8" s="195"/>
      <c r="GUO8" s="195"/>
      <c r="GUP8" s="195"/>
      <c r="GUQ8" s="195"/>
      <c r="GUR8" s="195"/>
      <c r="GUS8" s="195"/>
      <c r="GUT8" s="195"/>
      <c r="GUU8" s="195"/>
      <c r="GUV8" s="195"/>
      <c r="GUW8" s="195"/>
      <c r="GUX8" s="195"/>
      <c r="GUY8" s="195"/>
      <c r="GUZ8" s="195"/>
      <c r="GVA8" s="195"/>
      <c r="GVB8" s="195"/>
      <c r="GVC8" s="195"/>
      <c r="GVD8" s="195"/>
      <c r="GVE8" s="195"/>
      <c r="GVF8" s="195"/>
      <c r="GVG8" s="195"/>
      <c r="GVH8" s="195"/>
      <c r="GVI8" s="195"/>
      <c r="GVJ8" s="195"/>
      <c r="GVK8" s="195"/>
      <c r="GVL8" s="195"/>
      <c r="GVM8" s="195"/>
      <c r="GVN8" s="195"/>
      <c r="GVO8" s="195"/>
      <c r="GVP8" s="195"/>
      <c r="GVQ8" s="195"/>
      <c r="GVR8" s="195"/>
      <c r="GVS8" s="195"/>
      <c r="GVT8" s="195"/>
      <c r="GVU8" s="195"/>
      <c r="GVV8" s="195"/>
      <c r="GVW8" s="195"/>
      <c r="GVX8" s="195"/>
      <c r="GVY8" s="195"/>
      <c r="GVZ8" s="195"/>
      <c r="GWA8" s="195"/>
      <c r="GWB8" s="195"/>
      <c r="GWC8" s="195"/>
      <c r="GWD8" s="195"/>
      <c r="GWE8" s="195"/>
      <c r="GWF8" s="195"/>
      <c r="GWG8" s="195"/>
      <c r="GWH8" s="195"/>
      <c r="GWI8" s="195"/>
      <c r="GWJ8" s="195"/>
      <c r="GWK8" s="195"/>
      <c r="GWL8" s="195"/>
      <c r="GWM8" s="195"/>
      <c r="GWN8" s="195"/>
      <c r="GWO8" s="195"/>
      <c r="GWP8" s="195"/>
      <c r="GWQ8" s="195"/>
      <c r="GWR8" s="195"/>
      <c r="GWS8" s="195"/>
      <c r="GWT8" s="195"/>
      <c r="GWU8" s="195"/>
      <c r="GWV8" s="195"/>
      <c r="GWW8" s="195"/>
      <c r="GWX8" s="195"/>
      <c r="GWY8" s="195"/>
      <c r="GWZ8" s="195"/>
      <c r="GXA8" s="195"/>
      <c r="GXB8" s="195"/>
      <c r="GXC8" s="195"/>
      <c r="GXD8" s="195"/>
      <c r="GXE8" s="195"/>
      <c r="GXF8" s="195"/>
      <c r="GXG8" s="195"/>
      <c r="GXH8" s="195"/>
      <c r="GXI8" s="195"/>
      <c r="GXJ8" s="195"/>
      <c r="GXK8" s="195"/>
      <c r="GXL8" s="195"/>
      <c r="GXM8" s="195"/>
      <c r="GXN8" s="195"/>
      <c r="GXO8" s="195"/>
      <c r="GXP8" s="195"/>
      <c r="GXQ8" s="195"/>
      <c r="GXR8" s="195"/>
      <c r="GXS8" s="195"/>
      <c r="GXT8" s="195"/>
      <c r="GXU8" s="195"/>
      <c r="GXV8" s="195"/>
      <c r="GXW8" s="195"/>
      <c r="GXX8" s="195"/>
      <c r="GXY8" s="195"/>
      <c r="GXZ8" s="195"/>
      <c r="GYA8" s="195"/>
      <c r="GYB8" s="195"/>
      <c r="GYC8" s="195"/>
      <c r="GYD8" s="195"/>
      <c r="GYE8" s="195"/>
      <c r="GYF8" s="195"/>
      <c r="GYG8" s="195"/>
      <c r="GYH8" s="195"/>
      <c r="GYI8" s="195"/>
      <c r="GYJ8" s="195"/>
      <c r="GYK8" s="195"/>
      <c r="GYL8" s="195"/>
      <c r="GYM8" s="195"/>
      <c r="GYN8" s="195"/>
      <c r="GYO8" s="195"/>
      <c r="GYP8" s="195"/>
      <c r="GYQ8" s="195"/>
      <c r="GYR8" s="195"/>
      <c r="GYS8" s="195"/>
      <c r="GYT8" s="195"/>
      <c r="GYU8" s="195"/>
      <c r="GYV8" s="195"/>
      <c r="GYW8" s="195"/>
      <c r="GYX8" s="195"/>
      <c r="GYY8" s="195"/>
      <c r="GYZ8" s="195"/>
      <c r="GZA8" s="195"/>
      <c r="GZB8" s="195"/>
      <c r="GZC8" s="195"/>
      <c r="GZD8" s="195"/>
      <c r="GZE8" s="195"/>
      <c r="GZF8" s="195"/>
      <c r="GZG8" s="195"/>
      <c r="GZH8" s="195"/>
      <c r="GZI8" s="195"/>
      <c r="GZJ8" s="195"/>
      <c r="GZK8" s="195"/>
      <c r="GZL8" s="195"/>
      <c r="GZM8" s="195"/>
      <c r="GZN8" s="195"/>
      <c r="GZO8" s="195"/>
      <c r="GZP8" s="195"/>
      <c r="GZQ8" s="195"/>
      <c r="GZR8" s="195"/>
      <c r="GZS8" s="195"/>
      <c r="GZT8" s="195"/>
      <c r="GZU8" s="195"/>
      <c r="GZV8" s="195"/>
      <c r="GZW8" s="195"/>
      <c r="GZX8" s="195"/>
      <c r="GZY8" s="195"/>
      <c r="GZZ8" s="195"/>
      <c r="HAA8" s="195"/>
      <c r="HAB8" s="195"/>
      <c r="HAC8" s="195"/>
      <c r="HAD8" s="195"/>
      <c r="HAE8" s="195"/>
      <c r="HAF8" s="195"/>
      <c r="HAG8" s="195"/>
      <c r="HAH8" s="195"/>
      <c r="HAI8" s="195"/>
      <c r="HAJ8" s="195"/>
      <c r="HAK8" s="195"/>
      <c r="HAL8" s="195"/>
      <c r="HAM8" s="195"/>
      <c r="HAN8" s="195"/>
      <c r="HAO8" s="195"/>
      <c r="HAP8" s="195"/>
      <c r="HAQ8" s="195"/>
      <c r="HAR8" s="195"/>
      <c r="HAS8" s="195"/>
      <c r="HAT8" s="195"/>
      <c r="HAU8" s="195"/>
      <c r="HAV8" s="195"/>
      <c r="HAW8" s="195"/>
      <c r="HAX8" s="195"/>
      <c r="HAY8" s="195"/>
      <c r="HAZ8" s="195"/>
      <c r="HBA8" s="195"/>
      <c r="HBB8" s="195"/>
      <c r="HBC8" s="195"/>
      <c r="HBD8" s="195"/>
      <c r="HBE8" s="195"/>
      <c r="HBF8" s="195"/>
      <c r="HBG8" s="195"/>
      <c r="HBH8" s="195"/>
      <c r="HBI8" s="195"/>
      <c r="HBJ8" s="195"/>
      <c r="HBK8" s="195"/>
      <c r="HBL8" s="195"/>
      <c r="HBM8" s="195"/>
      <c r="HBN8" s="195"/>
      <c r="HBO8" s="195"/>
      <c r="HBP8" s="195"/>
      <c r="HBQ8" s="195"/>
      <c r="HBR8" s="195"/>
      <c r="HBS8" s="195"/>
      <c r="HBT8" s="195"/>
      <c r="HBU8" s="195"/>
      <c r="HBV8" s="195"/>
      <c r="HBW8" s="195"/>
      <c r="HBX8" s="195"/>
      <c r="HBY8" s="195"/>
      <c r="HBZ8" s="195"/>
      <c r="HCA8" s="195"/>
      <c r="HCB8" s="195"/>
      <c r="HCC8" s="195"/>
      <c r="HCD8" s="195"/>
      <c r="HCE8" s="195"/>
      <c r="HCF8" s="195"/>
      <c r="HCG8" s="195"/>
      <c r="HCH8" s="195"/>
      <c r="HCI8" s="195"/>
      <c r="HCJ8" s="195"/>
      <c r="HCK8" s="195"/>
      <c r="HCL8" s="195"/>
      <c r="HCM8" s="195"/>
      <c r="HCN8" s="195"/>
      <c r="HCO8" s="195"/>
      <c r="HCP8" s="195"/>
      <c r="HCQ8" s="195"/>
      <c r="HCR8" s="195"/>
      <c r="HCS8" s="195"/>
      <c r="HCT8" s="195"/>
      <c r="HCU8" s="195"/>
      <c r="HCV8" s="195"/>
      <c r="HCW8" s="195"/>
      <c r="HCX8" s="195"/>
      <c r="HCY8" s="195"/>
      <c r="HCZ8" s="195"/>
      <c r="HDA8" s="195"/>
      <c r="HDB8" s="195"/>
      <c r="HDC8" s="195"/>
      <c r="HDD8" s="195"/>
      <c r="HDE8" s="195"/>
      <c r="HDF8" s="195"/>
      <c r="HDG8" s="195"/>
      <c r="HDH8" s="195"/>
      <c r="HDI8" s="195"/>
      <c r="HDJ8" s="195"/>
      <c r="HDK8" s="195"/>
      <c r="HDL8" s="195"/>
      <c r="HDM8" s="195"/>
      <c r="HDN8" s="195"/>
      <c r="HDO8" s="195"/>
      <c r="HDP8" s="195"/>
      <c r="HDQ8" s="195"/>
      <c r="HDR8" s="195"/>
      <c r="HDS8" s="195"/>
      <c r="HDT8" s="195"/>
      <c r="HDU8" s="195"/>
      <c r="HDV8" s="195"/>
      <c r="HDW8" s="195"/>
      <c r="HDX8" s="195"/>
      <c r="HDY8" s="195"/>
      <c r="HDZ8" s="195"/>
      <c r="HEA8" s="195"/>
      <c r="HEB8" s="195"/>
      <c r="HEC8" s="195"/>
      <c r="HED8" s="195"/>
      <c r="HEE8" s="195"/>
      <c r="HEF8" s="195"/>
      <c r="HEG8" s="195"/>
      <c r="HEH8" s="195"/>
      <c r="HEI8" s="195"/>
      <c r="HEJ8" s="195"/>
      <c r="HEK8" s="195"/>
      <c r="HEL8" s="195"/>
      <c r="HEM8" s="195"/>
      <c r="HEN8" s="195"/>
      <c r="HEO8" s="195"/>
      <c r="HEP8" s="195"/>
      <c r="HEQ8" s="195"/>
      <c r="HER8" s="195"/>
      <c r="HES8" s="195"/>
      <c r="HET8" s="195"/>
      <c r="HEU8" s="195"/>
      <c r="HEV8" s="195"/>
      <c r="HEW8" s="195"/>
      <c r="HEX8" s="195"/>
      <c r="HEY8" s="195"/>
      <c r="HEZ8" s="195"/>
      <c r="HFA8" s="195"/>
      <c r="HFB8" s="195"/>
      <c r="HFC8" s="195"/>
      <c r="HFD8" s="195"/>
      <c r="HFE8" s="195"/>
      <c r="HFF8" s="195"/>
      <c r="HFG8" s="195"/>
      <c r="HFH8" s="195"/>
      <c r="HFI8" s="195"/>
      <c r="HFJ8" s="195"/>
      <c r="HFK8" s="195"/>
      <c r="HFL8" s="195"/>
      <c r="HFM8" s="195"/>
      <c r="HFN8" s="195"/>
      <c r="HFO8" s="195"/>
      <c r="HFP8" s="195"/>
      <c r="HFQ8" s="195"/>
      <c r="HFR8" s="195"/>
      <c r="HFS8" s="195"/>
      <c r="HFT8" s="195"/>
      <c r="HFU8" s="195"/>
      <c r="HFV8" s="195"/>
      <c r="HFW8" s="195"/>
      <c r="HFX8" s="195"/>
      <c r="HFY8" s="195"/>
      <c r="HFZ8" s="195"/>
      <c r="HGA8" s="195"/>
      <c r="HGB8" s="195"/>
      <c r="HGC8" s="195"/>
      <c r="HGD8" s="195"/>
      <c r="HGE8" s="195"/>
      <c r="HGF8" s="195"/>
      <c r="HGG8" s="195"/>
      <c r="HGH8" s="195"/>
      <c r="HGI8" s="195"/>
      <c r="HGJ8" s="195"/>
      <c r="HGK8" s="195"/>
      <c r="HGL8" s="195"/>
      <c r="HGM8" s="195"/>
      <c r="HGN8" s="195"/>
      <c r="HGO8" s="195"/>
      <c r="HGP8" s="195"/>
      <c r="HGQ8" s="195"/>
      <c r="HGR8" s="195"/>
      <c r="HGS8" s="195"/>
      <c r="HGT8" s="195"/>
      <c r="HGU8" s="195"/>
      <c r="HGV8" s="195"/>
      <c r="HGW8" s="195"/>
      <c r="HGX8" s="195"/>
      <c r="HGY8" s="195"/>
      <c r="HGZ8" s="195"/>
      <c r="HHA8" s="195"/>
      <c r="HHB8" s="195"/>
      <c r="HHC8" s="195"/>
      <c r="HHD8" s="195"/>
      <c r="HHE8" s="195"/>
      <c r="HHF8" s="195"/>
      <c r="HHG8" s="195"/>
      <c r="HHH8" s="195"/>
      <c r="HHI8" s="195"/>
      <c r="HHJ8" s="195"/>
      <c r="HHK8" s="195"/>
      <c r="HHL8" s="195"/>
      <c r="HHM8" s="195"/>
      <c r="HHN8" s="195"/>
      <c r="HHO8" s="195"/>
      <c r="HHP8" s="195"/>
      <c r="HHQ8" s="195"/>
      <c r="HHR8" s="195"/>
      <c r="HHS8" s="195"/>
      <c r="HHT8" s="195"/>
      <c r="HHU8" s="195"/>
      <c r="HHV8" s="195"/>
      <c r="HHW8" s="195"/>
      <c r="HHX8" s="195"/>
      <c r="HHY8" s="195"/>
      <c r="HHZ8" s="195"/>
      <c r="HIA8" s="195"/>
      <c r="HIB8" s="195"/>
      <c r="HIC8" s="195"/>
      <c r="HID8" s="195"/>
      <c r="HIE8" s="195"/>
      <c r="HIF8" s="195"/>
      <c r="HIG8" s="195"/>
      <c r="HIH8" s="195"/>
      <c r="HII8" s="195"/>
      <c r="HIJ8" s="195"/>
      <c r="HIK8" s="195"/>
      <c r="HIL8" s="195"/>
      <c r="HIM8" s="195"/>
      <c r="HIN8" s="195"/>
      <c r="HIO8" s="195"/>
      <c r="HIP8" s="195"/>
      <c r="HIQ8" s="195"/>
      <c r="HIR8" s="195"/>
      <c r="HIS8" s="195"/>
      <c r="HIT8" s="195"/>
      <c r="HIU8" s="195"/>
      <c r="HIV8" s="195"/>
      <c r="HIW8" s="195"/>
      <c r="HIX8" s="195"/>
      <c r="HIY8" s="195"/>
      <c r="HIZ8" s="195"/>
      <c r="HJA8" s="195"/>
      <c r="HJB8" s="195"/>
      <c r="HJC8" s="195"/>
      <c r="HJD8" s="195"/>
      <c r="HJE8" s="195"/>
      <c r="HJF8" s="195"/>
      <c r="HJG8" s="195"/>
      <c r="HJH8" s="195"/>
      <c r="HJI8" s="195"/>
      <c r="HJJ8" s="195"/>
      <c r="HJK8" s="195"/>
      <c r="HJL8" s="195"/>
      <c r="HJM8" s="195"/>
      <c r="HJN8" s="195"/>
      <c r="HJO8" s="195"/>
      <c r="HJP8" s="195"/>
      <c r="HJQ8" s="195"/>
      <c r="HJR8" s="195"/>
      <c r="HJS8" s="195"/>
      <c r="HJT8" s="195"/>
      <c r="HJU8" s="195"/>
      <c r="HJV8" s="195"/>
      <c r="HJW8" s="195"/>
      <c r="HJX8" s="195"/>
      <c r="HJY8" s="195"/>
      <c r="HJZ8" s="195"/>
      <c r="HKA8" s="195"/>
      <c r="HKB8" s="195"/>
      <c r="HKC8" s="195"/>
      <c r="HKD8" s="195"/>
      <c r="HKE8" s="195"/>
      <c r="HKF8" s="195"/>
      <c r="HKG8" s="195"/>
      <c r="HKH8" s="195"/>
      <c r="HKI8" s="195"/>
      <c r="HKJ8" s="195"/>
      <c r="HKK8" s="195"/>
      <c r="HKL8" s="195"/>
      <c r="HKM8" s="195"/>
      <c r="HKN8" s="195"/>
      <c r="HKO8" s="195"/>
      <c r="HKP8" s="195"/>
      <c r="HKQ8" s="195"/>
      <c r="HKR8" s="195"/>
      <c r="HKS8" s="195"/>
      <c r="HKT8" s="195"/>
      <c r="HKU8" s="195"/>
      <c r="HKV8" s="195"/>
      <c r="HKW8" s="195"/>
      <c r="HKX8" s="195"/>
      <c r="HKY8" s="195"/>
      <c r="HKZ8" s="195"/>
      <c r="HLA8" s="195"/>
      <c r="HLB8" s="195"/>
      <c r="HLC8" s="195"/>
      <c r="HLD8" s="195"/>
      <c r="HLE8" s="195"/>
      <c r="HLF8" s="195"/>
      <c r="HLG8" s="195"/>
      <c r="HLH8" s="195"/>
      <c r="HLI8" s="195"/>
      <c r="HLJ8" s="195"/>
      <c r="HLK8" s="195"/>
      <c r="HLL8" s="195"/>
      <c r="HLM8" s="195"/>
      <c r="HLN8" s="195"/>
      <c r="HLO8" s="195"/>
      <c r="HLP8" s="195"/>
      <c r="HLQ8" s="195"/>
      <c r="HLR8" s="195"/>
      <c r="HLS8" s="195"/>
      <c r="HLT8" s="195"/>
      <c r="HLU8" s="195"/>
      <c r="HLV8" s="195"/>
      <c r="HLW8" s="195"/>
      <c r="HLX8" s="195"/>
      <c r="HLY8" s="195"/>
      <c r="HLZ8" s="195"/>
      <c r="HMA8" s="195"/>
      <c r="HMB8" s="195"/>
      <c r="HMC8" s="195"/>
      <c r="HMD8" s="195"/>
      <c r="HME8" s="195"/>
      <c r="HMF8" s="195"/>
      <c r="HMG8" s="195"/>
      <c r="HMH8" s="195"/>
      <c r="HMI8" s="195"/>
      <c r="HMJ8" s="195"/>
      <c r="HMK8" s="195"/>
      <c r="HML8" s="195"/>
      <c r="HMM8" s="195"/>
      <c r="HMN8" s="195"/>
      <c r="HMO8" s="195"/>
      <c r="HMP8" s="195"/>
      <c r="HMQ8" s="195"/>
      <c r="HMR8" s="195"/>
      <c r="HMS8" s="195"/>
      <c r="HMT8" s="195"/>
      <c r="HMU8" s="195"/>
      <c r="HMV8" s="195"/>
      <c r="HMW8" s="195"/>
      <c r="HMX8" s="195"/>
      <c r="HMY8" s="195"/>
      <c r="HMZ8" s="195"/>
      <c r="HNA8" s="195"/>
      <c r="HNB8" s="195"/>
      <c r="HNC8" s="195"/>
      <c r="HND8" s="195"/>
      <c r="HNE8" s="195"/>
      <c r="HNF8" s="195"/>
      <c r="HNG8" s="195"/>
      <c r="HNH8" s="195"/>
      <c r="HNI8" s="195"/>
      <c r="HNJ8" s="195"/>
      <c r="HNK8" s="195"/>
      <c r="HNL8" s="195"/>
      <c r="HNM8" s="195"/>
      <c r="HNN8" s="195"/>
      <c r="HNO8" s="195"/>
      <c r="HNP8" s="195"/>
      <c r="HNQ8" s="195"/>
      <c r="HNR8" s="195"/>
      <c r="HNS8" s="195"/>
      <c r="HNT8" s="195"/>
      <c r="HNU8" s="195"/>
      <c r="HNV8" s="195"/>
      <c r="HNW8" s="195"/>
      <c r="HNX8" s="195"/>
      <c r="HNY8" s="195"/>
      <c r="HNZ8" s="195"/>
      <c r="HOA8" s="195"/>
      <c r="HOB8" s="195"/>
      <c r="HOC8" s="195"/>
      <c r="HOD8" s="195"/>
      <c r="HOE8" s="195"/>
      <c r="HOF8" s="195"/>
      <c r="HOG8" s="195"/>
      <c r="HOH8" s="195"/>
      <c r="HOI8" s="195"/>
      <c r="HOJ8" s="195"/>
      <c r="HOK8" s="195"/>
      <c r="HOL8" s="195"/>
      <c r="HOM8" s="195"/>
      <c r="HON8" s="195"/>
      <c r="HOO8" s="195"/>
      <c r="HOP8" s="195"/>
      <c r="HOQ8" s="195"/>
      <c r="HOR8" s="195"/>
      <c r="HOS8" s="195"/>
      <c r="HOT8" s="195"/>
      <c r="HOU8" s="195"/>
      <c r="HOV8" s="195"/>
      <c r="HOW8" s="195"/>
      <c r="HOX8" s="195"/>
      <c r="HOY8" s="195"/>
      <c r="HOZ8" s="195"/>
      <c r="HPA8" s="195"/>
      <c r="HPB8" s="195"/>
      <c r="HPC8" s="195"/>
      <c r="HPD8" s="195"/>
      <c r="HPE8" s="195"/>
      <c r="HPF8" s="195"/>
      <c r="HPG8" s="195"/>
      <c r="HPH8" s="195"/>
      <c r="HPI8" s="195"/>
      <c r="HPJ8" s="195"/>
      <c r="HPK8" s="195"/>
      <c r="HPL8" s="195"/>
      <c r="HPM8" s="195"/>
      <c r="HPN8" s="195"/>
      <c r="HPO8" s="195"/>
      <c r="HPP8" s="195"/>
      <c r="HPQ8" s="195"/>
      <c r="HPR8" s="195"/>
      <c r="HPS8" s="195"/>
      <c r="HPT8" s="195"/>
      <c r="HPU8" s="195"/>
      <c r="HPV8" s="195"/>
      <c r="HPW8" s="195"/>
      <c r="HPX8" s="195"/>
      <c r="HPY8" s="195"/>
      <c r="HPZ8" s="195"/>
      <c r="HQA8" s="195"/>
      <c r="HQB8" s="195"/>
      <c r="HQC8" s="195"/>
      <c r="HQD8" s="195"/>
      <c r="HQE8" s="195"/>
      <c r="HQF8" s="195"/>
      <c r="HQG8" s="195"/>
      <c r="HQH8" s="195"/>
      <c r="HQI8" s="195"/>
      <c r="HQJ8" s="195"/>
      <c r="HQK8" s="195"/>
      <c r="HQL8" s="195"/>
      <c r="HQM8" s="195"/>
      <c r="HQN8" s="195"/>
      <c r="HQO8" s="195"/>
      <c r="HQP8" s="195"/>
      <c r="HQQ8" s="195"/>
      <c r="HQR8" s="195"/>
      <c r="HQS8" s="195"/>
      <c r="HQT8" s="195"/>
      <c r="HQU8" s="195"/>
      <c r="HQV8" s="195"/>
      <c r="HQW8" s="195"/>
      <c r="HQX8" s="195"/>
      <c r="HQY8" s="195"/>
      <c r="HQZ8" s="195"/>
      <c r="HRA8" s="195"/>
      <c r="HRB8" s="195"/>
      <c r="HRC8" s="195"/>
      <c r="HRD8" s="195"/>
      <c r="HRE8" s="195"/>
      <c r="HRF8" s="195"/>
      <c r="HRG8" s="195"/>
      <c r="HRH8" s="195"/>
      <c r="HRI8" s="195"/>
      <c r="HRJ8" s="195"/>
      <c r="HRK8" s="195"/>
      <c r="HRL8" s="195"/>
      <c r="HRM8" s="195"/>
      <c r="HRN8" s="195"/>
      <c r="HRO8" s="195"/>
      <c r="HRP8" s="195"/>
      <c r="HRQ8" s="195"/>
      <c r="HRR8" s="195"/>
      <c r="HRS8" s="195"/>
      <c r="HRT8" s="195"/>
      <c r="HRU8" s="195"/>
      <c r="HRV8" s="195"/>
      <c r="HRW8" s="195"/>
      <c r="HRX8" s="195"/>
      <c r="HRY8" s="195"/>
      <c r="HRZ8" s="195"/>
      <c r="HSA8" s="195"/>
      <c r="HSB8" s="195"/>
      <c r="HSC8" s="195"/>
      <c r="HSD8" s="195"/>
      <c r="HSE8" s="195"/>
      <c r="HSF8" s="195"/>
      <c r="HSG8" s="195"/>
      <c r="HSH8" s="195"/>
      <c r="HSI8" s="195"/>
      <c r="HSJ8" s="195"/>
      <c r="HSK8" s="195"/>
      <c r="HSL8" s="195"/>
      <c r="HSM8" s="195"/>
      <c r="HSN8" s="195"/>
      <c r="HSO8" s="195"/>
      <c r="HSP8" s="195"/>
      <c r="HSQ8" s="195"/>
      <c r="HSR8" s="195"/>
      <c r="HSS8" s="195"/>
      <c r="HST8" s="195"/>
      <c r="HSU8" s="195"/>
      <c r="HSV8" s="195"/>
      <c r="HSW8" s="195"/>
      <c r="HSX8" s="195"/>
      <c r="HSY8" s="195"/>
      <c r="HSZ8" s="195"/>
      <c r="HTA8" s="195"/>
      <c r="HTB8" s="195"/>
      <c r="HTC8" s="195"/>
      <c r="HTD8" s="195"/>
      <c r="HTE8" s="195"/>
      <c r="HTF8" s="195"/>
      <c r="HTG8" s="195"/>
      <c r="HTH8" s="195"/>
      <c r="HTI8" s="195"/>
      <c r="HTJ8" s="195"/>
      <c r="HTK8" s="195"/>
      <c r="HTL8" s="195"/>
      <c r="HTM8" s="195"/>
      <c r="HTN8" s="195"/>
      <c r="HTO8" s="195"/>
      <c r="HTP8" s="195"/>
      <c r="HTQ8" s="195"/>
      <c r="HTR8" s="195"/>
      <c r="HTS8" s="195"/>
      <c r="HTT8" s="195"/>
      <c r="HTU8" s="195"/>
      <c r="HTV8" s="195"/>
      <c r="HTW8" s="195"/>
      <c r="HTX8" s="195"/>
      <c r="HTY8" s="195"/>
      <c r="HTZ8" s="195"/>
      <c r="HUA8" s="195"/>
      <c r="HUB8" s="195"/>
      <c r="HUC8" s="195"/>
      <c r="HUD8" s="195"/>
      <c r="HUE8" s="195"/>
      <c r="HUF8" s="195"/>
      <c r="HUG8" s="195"/>
      <c r="HUH8" s="195"/>
      <c r="HUI8" s="195"/>
      <c r="HUJ8" s="195"/>
      <c r="HUK8" s="195"/>
      <c r="HUL8" s="195"/>
      <c r="HUM8" s="195"/>
      <c r="HUN8" s="195"/>
      <c r="HUO8" s="195"/>
      <c r="HUP8" s="195"/>
      <c r="HUQ8" s="195"/>
      <c r="HUR8" s="195"/>
      <c r="HUS8" s="195"/>
      <c r="HUT8" s="195"/>
      <c r="HUU8" s="195"/>
      <c r="HUV8" s="195"/>
      <c r="HUW8" s="195"/>
      <c r="HUX8" s="195"/>
      <c r="HUY8" s="195"/>
      <c r="HUZ8" s="195"/>
      <c r="HVA8" s="195"/>
      <c r="HVB8" s="195"/>
      <c r="HVC8" s="195"/>
      <c r="HVD8" s="195"/>
      <c r="HVE8" s="195"/>
      <c r="HVF8" s="195"/>
      <c r="HVG8" s="195"/>
      <c r="HVH8" s="195"/>
      <c r="HVI8" s="195"/>
      <c r="HVJ8" s="195"/>
      <c r="HVK8" s="195"/>
      <c r="HVL8" s="195"/>
      <c r="HVM8" s="195"/>
      <c r="HVN8" s="195"/>
      <c r="HVO8" s="195"/>
      <c r="HVP8" s="195"/>
      <c r="HVQ8" s="195"/>
      <c r="HVR8" s="195"/>
      <c r="HVS8" s="195"/>
      <c r="HVT8" s="195"/>
      <c r="HVU8" s="195"/>
      <c r="HVV8" s="195"/>
      <c r="HVW8" s="195"/>
      <c r="HVX8" s="195"/>
      <c r="HVY8" s="195"/>
      <c r="HVZ8" s="195"/>
      <c r="HWA8" s="195"/>
      <c r="HWB8" s="195"/>
      <c r="HWC8" s="195"/>
      <c r="HWD8" s="195"/>
      <c r="HWE8" s="195"/>
      <c r="HWF8" s="195"/>
      <c r="HWG8" s="195"/>
      <c r="HWH8" s="195"/>
      <c r="HWI8" s="195"/>
      <c r="HWJ8" s="195"/>
      <c r="HWK8" s="195"/>
      <c r="HWL8" s="195"/>
      <c r="HWM8" s="195"/>
      <c r="HWN8" s="195"/>
      <c r="HWO8" s="195"/>
      <c r="HWP8" s="195"/>
      <c r="HWQ8" s="195"/>
      <c r="HWR8" s="195"/>
      <c r="HWS8" s="195"/>
      <c r="HWT8" s="195"/>
      <c r="HWU8" s="195"/>
      <c r="HWV8" s="195"/>
      <c r="HWW8" s="195"/>
      <c r="HWX8" s="195"/>
      <c r="HWY8" s="195"/>
      <c r="HWZ8" s="195"/>
      <c r="HXA8" s="195"/>
      <c r="HXB8" s="195"/>
      <c r="HXC8" s="195"/>
      <c r="HXD8" s="195"/>
      <c r="HXE8" s="195"/>
      <c r="HXF8" s="195"/>
      <c r="HXG8" s="195"/>
      <c r="HXH8" s="195"/>
      <c r="HXI8" s="195"/>
      <c r="HXJ8" s="195"/>
      <c r="HXK8" s="195"/>
      <c r="HXL8" s="195"/>
      <c r="HXM8" s="195"/>
      <c r="HXN8" s="195"/>
      <c r="HXO8" s="195"/>
      <c r="HXP8" s="195"/>
      <c r="HXQ8" s="195"/>
      <c r="HXR8" s="195"/>
      <c r="HXS8" s="195"/>
      <c r="HXT8" s="195"/>
      <c r="HXU8" s="195"/>
      <c r="HXV8" s="195"/>
      <c r="HXW8" s="195"/>
      <c r="HXX8" s="195"/>
      <c r="HXY8" s="195"/>
      <c r="HXZ8" s="195"/>
      <c r="HYA8" s="195"/>
      <c r="HYB8" s="195"/>
      <c r="HYC8" s="195"/>
      <c r="HYD8" s="195"/>
      <c r="HYE8" s="195"/>
      <c r="HYF8" s="195"/>
      <c r="HYG8" s="195"/>
      <c r="HYH8" s="195"/>
      <c r="HYI8" s="195"/>
      <c r="HYJ8" s="195"/>
      <c r="HYK8" s="195"/>
      <c r="HYL8" s="195"/>
      <c r="HYM8" s="195"/>
      <c r="HYN8" s="195"/>
      <c r="HYO8" s="195"/>
      <c r="HYP8" s="195"/>
      <c r="HYQ8" s="195"/>
      <c r="HYR8" s="195"/>
      <c r="HYS8" s="195"/>
      <c r="HYT8" s="195"/>
      <c r="HYU8" s="195"/>
      <c r="HYV8" s="195"/>
      <c r="HYW8" s="195"/>
      <c r="HYX8" s="195"/>
      <c r="HYY8" s="195"/>
      <c r="HYZ8" s="195"/>
      <c r="HZA8" s="195"/>
      <c r="HZB8" s="195"/>
      <c r="HZC8" s="195"/>
      <c r="HZD8" s="195"/>
      <c r="HZE8" s="195"/>
      <c r="HZF8" s="195"/>
      <c r="HZG8" s="195"/>
      <c r="HZH8" s="195"/>
      <c r="HZI8" s="195"/>
      <c r="HZJ8" s="195"/>
      <c r="HZK8" s="195"/>
      <c r="HZL8" s="195"/>
      <c r="HZM8" s="195"/>
      <c r="HZN8" s="195"/>
      <c r="HZO8" s="195"/>
      <c r="HZP8" s="195"/>
      <c r="HZQ8" s="195"/>
      <c r="HZR8" s="195"/>
      <c r="HZS8" s="195"/>
      <c r="HZT8" s="195"/>
      <c r="HZU8" s="195"/>
      <c r="HZV8" s="195"/>
      <c r="HZW8" s="195"/>
      <c r="HZX8" s="195"/>
      <c r="HZY8" s="195"/>
      <c r="HZZ8" s="195"/>
      <c r="IAA8" s="195"/>
      <c r="IAB8" s="195"/>
      <c r="IAC8" s="195"/>
      <c r="IAD8" s="195"/>
      <c r="IAE8" s="195"/>
      <c r="IAF8" s="195"/>
      <c r="IAG8" s="195"/>
      <c r="IAH8" s="195"/>
      <c r="IAI8" s="195"/>
      <c r="IAJ8" s="195"/>
      <c r="IAK8" s="195"/>
      <c r="IAL8" s="195"/>
      <c r="IAM8" s="195"/>
      <c r="IAN8" s="195"/>
      <c r="IAO8" s="195"/>
      <c r="IAP8" s="195"/>
      <c r="IAQ8" s="195"/>
      <c r="IAR8" s="195"/>
      <c r="IAS8" s="195"/>
      <c r="IAT8" s="195"/>
      <c r="IAU8" s="195"/>
      <c r="IAV8" s="195"/>
      <c r="IAW8" s="195"/>
      <c r="IAX8" s="195"/>
      <c r="IAY8" s="195"/>
      <c r="IAZ8" s="195"/>
      <c r="IBA8" s="195"/>
      <c r="IBB8" s="195"/>
      <c r="IBC8" s="195"/>
      <c r="IBD8" s="195"/>
      <c r="IBE8" s="195"/>
      <c r="IBF8" s="195"/>
      <c r="IBG8" s="195"/>
      <c r="IBH8" s="195"/>
      <c r="IBI8" s="195"/>
      <c r="IBJ8" s="195"/>
      <c r="IBK8" s="195"/>
      <c r="IBL8" s="195"/>
      <c r="IBM8" s="195"/>
      <c r="IBN8" s="195"/>
      <c r="IBO8" s="195"/>
      <c r="IBP8" s="195"/>
      <c r="IBQ8" s="195"/>
      <c r="IBR8" s="195"/>
      <c r="IBS8" s="195"/>
      <c r="IBT8" s="195"/>
      <c r="IBU8" s="195"/>
      <c r="IBV8" s="195"/>
      <c r="IBW8" s="195"/>
      <c r="IBX8" s="195"/>
      <c r="IBY8" s="195"/>
      <c r="IBZ8" s="195"/>
      <c r="ICA8" s="195"/>
      <c r="ICB8" s="195"/>
      <c r="ICC8" s="195"/>
      <c r="ICD8" s="195"/>
      <c r="ICE8" s="195"/>
      <c r="ICF8" s="195"/>
      <c r="ICG8" s="195"/>
      <c r="ICH8" s="195"/>
      <c r="ICI8" s="195"/>
      <c r="ICJ8" s="195"/>
      <c r="ICK8" s="195"/>
      <c r="ICL8" s="195"/>
      <c r="ICM8" s="195"/>
      <c r="ICN8" s="195"/>
      <c r="ICO8" s="195"/>
      <c r="ICP8" s="195"/>
      <c r="ICQ8" s="195"/>
      <c r="ICR8" s="195"/>
      <c r="ICS8" s="195"/>
      <c r="ICT8" s="195"/>
      <c r="ICU8" s="195"/>
      <c r="ICV8" s="195"/>
      <c r="ICW8" s="195"/>
      <c r="ICX8" s="195"/>
      <c r="ICY8" s="195"/>
      <c r="ICZ8" s="195"/>
      <c r="IDA8" s="195"/>
      <c r="IDB8" s="195"/>
      <c r="IDC8" s="195"/>
      <c r="IDD8" s="195"/>
      <c r="IDE8" s="195"/>
      <c r="IDF8" s="195"/>
      <c r="IDG8" s="195"/>
      <c r="IDH8" s="195"/>
      <c r="IDI8" s="195"/>
      <c r="IDJ8" s="195"/>
      <c r="IDK8" s="195"/>
      <c r="IDL8" s="195"/>
      <c r="IDM8" s="195"/>
      <c r="IDN8" s="195"/>
      <c r="IDO8" s="195"/>
      <c r="IDP8" s="195"/>
      <c r="IDQ8" s="195"/>
      <c r="IDR8" s="195"/>
      <c r="IDS8" s="195"/>
      <c r="IDT8" s="195"/>
      <c r="IDU8" s="195"/>
      <c r="IDV8" s="195"/>
      <c r="IDW8" s="195"/>
      <c r="IDX8" s="195"/>
      <c r="IDY8" s="195"/>
      <c r="IDZ8" s="195"/>
      <c r="IEA8" s="195"/>
      <c r="IEB8" s="195"/>
      <c r="IEC8" s="195"/>
      <c r="IED8" s="195"/>
      <c r="IEE8" s="195"/>
      <c r="IEF8" s="195"/>
      <c r="IEG8" s="195"/>
      <c r="IEH8" s="195"/>
      <c r="IEI8" s="195"/>
      <c r="IEJ8" s="195"/>
      <c r="IEK8" s="195"/>
      <c r="IEL8" s="195"/>
      <c r="IEM8" s="195"/>
      <c r="IEN8" s="195"/>
      <c r="IEO8" s="195"/>
      <c r="IEP8" s="195"/>
      <c r="IEQ8" s="195"/>
      <c r="IER8" s="195"/>
      <c r="IES8" s="195"/>
      <c r="IET8" s="195"/>
      <c r="IEU8" s="195"/>
      <c r="IEV8" s="195"/>
      <c r="IEW8" s="195"/>
      <c r="IEX8" s="195"/>
      <c r="IEY8" s="195"/>
      <c r="IEZ8" s="195"/>
      <c r="IFA8" s="195"/>
      <c r="IFB8" s="195"/>
      <c r="IFC8" s="195"/>
      <c r="IFD8" s="195"/>
      <c r="IFE8" s="195"/>
      <c r="IFF8" s="195"/>
      <c r="IFG8" s="195"/>
      <c r="IFH8" s="195"/>
      <c r="IFI8" s="195"/>
      <c r="IFJ8" s="195"/>
      <c r="IFK8" s="195"/>
      <c r="IFL8" s="195"/>
      <c r="IFM8" s="195"/>
      <c r="IFN8" s="195"/>
      <c r="IFO8" s="195"/>
      <c r="IFP8" s="195"/>
      <c r="IFQ8" s="195"/>
      <c r="IFR8" s="195"/>
      <c r="IFS8" s="195"/>
      <c r="IFT8" s="195"/>
      <c r="IFU8" s="195"/>
      <c r="IFV8" s="195"/>
      <c r="IFW8" s="195"/>
      <c r="IFX8" s="195"/>
      <c r="IFY8" s="195"/>
      <c r="IFZ8" s="195"/>
      <c r="IGA8" s="195"/>
      <c r="IGB8" s="195"/>
      <c r="IGC8" s="195"/>
      <c r="IGD8" s="195"/>
      <c r="IGE8" s="195"/>
      <c r="IGF8" s="195"/>
      <c r="IGG8" s="195"/>
      <c r="IGH8" s="195"/>
      <c r="IGI8" s="195"/>
      <c r="IGJ8" s="195"/>
      <c r="IGK8" s="195"/>
      <c r="IGL8" s="195"/>
      <c r="IGM8" s="195"/>
      <c r="IGN8" s="195"/>
      <c r="IGO8" s="195"/>
      <c r="IGP8" s="195"/>
      <c r="IGQ8" s="195"/>
      <c r="IGR8" s="195"/>
      <c r="IGS8" s="195"/>
      <c r="IGT8" s="195"/>
      <c r="IGU8" s="195"/>
      <c r="IGV8" s="195"/>
      <c r="IGW8" s="195"/>
      <c r="IGX8" s="195"/>
      <c r="IGY8" s="195"/>
      <c r="IGZ8" s="195"/>
      <c r="IHA8" s="195"/>
      <c r="IHB8" s="195"/>
      <c r="IHC8" s="195"/>
      <c r="IHD8" s="195"/>
      <c r="IHE8" s="195"/>
      <c r="IHF8" s="195"/>
      <c r="IHG8" s="195"/>
      <c r="IHH8" s="195"/>
      <c r="IHI8" s="195"/>
      <c r="IHJ8" s="195"/>
      <c r="IHK8" s="195"/>
      <c r="IHL8" s="195"/>
      <c r="IHM8" s="195"/>
      <c r="IHN8" s="195"/>
      <c r="IHO8" s="195"/>
      <c r="IHP8" s="195"/>
      <c r="IHQ8" s="195"/>
      <c r="IHR8" s="195"/>
      <c r="IHS8" s="195"/>
      <c r="IHT8" s="195"/>
      <c r="IHU8" s="195"/>
      <c r="IHV8" s="195"/>
      <c r="IHW8" s="195"/>
      <c r="IHX8" s="195"/>
      <c r="IHY8" s="195"/>
      <c r="IHZ8" s="195"/>
      <c r="IIA8" s="195"/>
      <c r="IIB8" s="195"/>
      <c r="IIC8" s="195"/>
      <c r="IID8" s="195"/>
      <c r="IIE8" s="195"/>
      <c r="IIF8" s="195"/>
      <c r="IIG8" s="195"/>
      <c r="IIH8" s="195"/>
      <c r="III8" s="195"/>
      <c r="IIJ8" s="195"/>
      <c r="IIK8" s="195"/>
      <c r="IIL8" s="195"/>
      <c r="IIM8" s="195"/>
      <c r="IIN8" s="195"/>
      <c r="IIO8" s="195"/>
      <c r="IIP8" s="195"/>
      <c r="IIQ8" s="195"/>
      <c r="IIR8" s="195"/>
      <c r="IIS8" s="195"/>
      <c r="IIT8" s="195"/>
      <c r="IIU8" s="195"/>
      <c r="IIV8" s="195"/>
      <c r="IIW8" s="195"/>
      <c r="IIX8" s="195"/>
      <c r="IIY8" s="195"/>
      <c r="IIZ8" s="195"/>
      <c r="IJA8" s="195"/>
      <c r="IJB8" s="195"/>
      <c r="IJC8" s="195"/>
      <c r="IJD8" s="195"/>
      <c r="IJE8" s="195"/>
      <c r="IJF8" s="195"/>
      <c r="IJG8" s="195"/>
      <c r="IJH8" s="195"/>
      <c r="IJI8" s="195"/>
      <c r="IJJ8" s="195"/>
      <c r="IJK8" s="195"/>
      <c r="IJL8" s="195"/>
      <c r="IJM8" s="195"/>
      <c r="IJN8" s="195"/>
      <c r="IJO8" s="195"/>
      <c r="IJP8" s="195"/>
      <c r="IJQ8" s="195"/>
      <c r="IJR8" s="195"/>
      <c r="IJS8" s="195"/>
      <c r="IJT8" s="195"/>
      <c r="IJU8" s="195"/>
      <c r="IJV8" s="195"/>
      <c r="IJW8" s="195"/>
      <c r="IJX8" s="195"/>
      <c r="IJY8" s="195"/>
      <c r="IJZ8" s="195"/>
      <c r="IKA8" s="195"/>
      <c r="IKB8" s="195"/>
      <c r="IKC8" s="195"/>
      <c r="IKD8" s="195"/>
      <c r="IKE8" s="195"/>
      <c r="IKF8" s="195"/>
      <c r="IKG8" s="195"/>
      <c r="IKH8" s="195"/>
      <c r="IKI8" s="195"/>
      <c r="IKJ8" s="195"/>
      <c r="IKK8" s="195"/>
      <c r="IKL8" s="195"/>
      <c r="IKM8" s="195"/>
      <c r="IKN8" s="195"/>
      <c r="IKO8" s="195"/>
      <c r="IKP8" s="195"/>
      <c r="IKQ8" s="195"/>
      <c r="IKR8" s="195"/>
      <c r="IKS8" s="195"/>
      <c r="IKT8" s="195"/>
      <c r="IKU8" s="195"/>
      <c r="IKV8" s="195"/>
      <c r="IKW8" s="195"/>
      <c r="IKX8" s="195"/>
      <c r="IKY8" s="195"/>
      <c r="IKZ8" s="195"/>
      <c r="ILA8" s="195"/>
      <c r="ILB8" s="195"/>
      <c r="ILC8" s="195"/>
      <c r="ILD8" s="195"/>
      <c r="ILE8" s="195"/>
      <c r="ILF8" s="195"/>
      <c r="ILG8" s="195"/>
      <c r="ILH8" s="195"/>
      <c r="ILI8" s="195"/>
      <c r="ILJ8" s="195"/>
      <c r="ILK8" s="195"/>
      <c r="ILL8" s="195"/>
      <c r="ILM8" s="195"/>
      <c r="ILN8" s="195"/>
      <c r="ILO8" s="195"/>
      <c r="ILP8" s="195"/>
      <c r="ILQ8" s="195"/>
      <c r="ILR8" s="195"/>
      <c r="ILS8" s="195"/>
      <c r="ILT8" s="195"/>
      <c r="ILU8" s="195"/>
      <c r="ILV8" s="195"/>
      <c r="ILW8" s="195"/>
      <c r="ILX8" s="195"/>
      <c r="ILY8" s="195"/>
      <c r="ILZ8" s="195"/>
      <c r="IMA8" s="195"/>
      <c r="IMB8" s="195"/>
      <c r="IMC8" s="195"/>
      <c r="IMD8" s="195"/>
      <c r="IME8" s="195"/>
      <c r="IMF8" s="195"/>
      <c r="IMG8" s="195"/>
      <c r="IMH8" s="195"/>
      <c r="IMI8" s="195"/>
      <c r="IMJ8" s="195"/>
      <c r="IMK8" s="195"/>
      <c r="IML8" s="195"/>
      <c r="IMM8" s="195"/>
      <c r="IMN8" s="195"/>
      <c r="IMO8" s="195"/>
      <c r="IMP8" s="195"/>
      <c r="IMQ8" s="195"/>
      <c r="IMR8" s="195"/>
      <c r="IMS8" s="195"/>
      <c r="IMT8" s="195"/>
      <c r="IMU8" s="195"/>
      <c r="IMV8" s="195"/>
      <c r="IMW8" s="195"/>
      <c r="IMX8" s="195"/>
      <c r="IMY8" s="195"/>
      <c r="IMZ8" s="195"/>
      <c r="INA8" s="195"/>
      <c r="INB8" s="195"/>
      <c r="INC8" s="195"/>
      <c r="IND8" s="195"/>
      <c r="INE8" s="195"/>
      <c r="INF8" s="195"/>
      <c r="ING8" s="195"/>
      <c r="INH8" s="195"/>
      <c r="INI8" s="195"/>
      <c r="INJ8" s="195"/>
      <c r="INK8" s="195"/>
      <c r="INL8" s="195"/>
      <c r="INM8" s="195"/>
      <c r="INN8" s="195"/>
      <c r="INO8" s="195"/>
      <c r="INP8" s="195"/>
      <c r="INQ8" s="195"/>
      <c r="INR8" s="195"/>
      <c r="INS8" s="195"/>
      <c r="INT8" s="195"/>
      <c r="INU8" s="195"/>
      <c r="INV8" s="195"/>
      <c r="INW8" s="195"/>
      <c r="INX8" s="195"/>
      <c r="INY8" s="195"/>
      <c r="INZ8" s="195"/>
      <c r="IOA8" s="195"/>
      <c r="IOB8" s="195"/>
      <c r="IOC8" s="195"/>
      <c r="IOD8" s="195"/>
      <c r="IOE8" s="195"/>
      <c r="IOF8" s="195"/>
      <c r="IOG8" s="195"/>
      <c r="IOH8" s="195"/>
      <c r="IOI8" s="195"/>
      <c r="IOJ8" s="195"/>
      <c r="IOK8" s="195"/>
      <c r="IOL8" s="195"/>
      <c r="IOM8" s="195"/>
      <c r="ION8" s="195"/>
      <c r="IOO8" s="195"/>
      <c r="IOP8" s="195"/>
      <c r="IOQ8" s="195"/>
      <c r="IOR8" s="195"/>
      <c r="IOS8" s="195"/>
      <c r="IOT8" s="195"/>
      <c r="IOU8" s="195"/>
      <c r="IOV8" s="195"/>
      <c r="IOW8" s="195"/>
      <c r="IOX8" s="195"/>
      <c r="IOY8" s="195"/>
      <c r="IOZ8" s="195"/>
      <c r="IPA8" s="195"/>
      <c r="IPB8" s="195"/>
      <c r="IPC8" s="195"/>
      <c r="IPD8" s="195"/>
      <c r="IPE8" s="195"/>
      <c r="IPF8" s="195"/>
      <c r="IPG8" s="195"/>
      <c r="IPH8" s="195"/>
      <c r="IPI8" s="195"/>
      <c r="IPJ8" s="195"/>
      <c r="IPK8" s="195"/>
      <c r="IPL8" s="195"/>
      <c r="IPM8" s="195"/>
      <c r="IPN8" s="195"/>
      <c r="IPO8" s="195"/>
      <c r="IPP8" s="195"/>
      <c r="IPQ8" s="195"/>
      <c r="IPR8" s="195"/>
      <c r="IPS8" s="195"/>
      <c r="IPT8" s="195"/>
      <c r="IPU8" s="195"/>
      <c r="IPV8" s="195"/>
      <c r="IPW8" s="195"/>
      <c r="IPX8" s="195"/>
      <c r="IPY8" s="195"/>
      <c r="IPZ8" s="195"/>
      <c r="IQA8" s="195"/>
      <c r="IQB8" s="195"/>
      <c r="IQC8" s="195"/>
      <c r="IQD8" s="195"/>
      <c r="IQE8" s="195"/>
      <c r="IQF8" s="195"/>
      <c r="IQG8" s="195"/>
      <c r="IQH8" s="195"/>
      <c r="IQI8" s="195"/>
      <c r="IQJ8" s="195"/>
      <c r="IQK8" s="195"/>
      <c r="IQL8" s="195"/>
      <c r="IQM8" s="195"/>
      <c r="IQN8" s="195"/>
      <c r="IQO8" s="195"/>
      <c r="IQP8" s="195"/>
      <c r="IQQ8" s="195"/>
      <c r="IQR8" s="195"/>
      <c r="IQS8" s="195"/>
      <c r="IQT8" s="195"/>
      <c r="IQU8" s="195"/>
      <c r="IQV8" s="195"/>
      <c r="IQW8" s="195"/>
      <c r="IQX8" s="195"/>
      <c r="IQY8" s="195"/>
      <c r="IQZ8" s="195"/>
      <c r="IRA8" s="195"/>
      <c r="IRB8" s="195"/>
      <c r="IRC8" s="195"/>
      <c r="IRD8" s="195"/>
      <c r="IRE8" s="195"/>
      <c r="IRF8" s="195"/>
      <c r="IRG8" s="195"/>
      <c r="IRH8" s="195"/>
      <c r="IRI8" s="195"/>
      <c r="IRJ8" s="195"/>
      <c r="IRK8" s="195"/>
      <c r="IRL8" s="195"/>
      <c r="IRM8" s="195"/>
      <c r="IRN8" s="195"/>
      <c r="IRO8" s="195"/>
      <c r="IRP8" s="195"/>
      <c r="IRQ8" s="195"/>
      <c r="IRR8" s="195"/>
      <c r="IRS8" s="195"/>
      <c r="IRT8" s="195"/>
      <c r="IRU8" s="195"/>
      <c r="IRV8" s="195"/>
      <c r="IRW8" s="195"/>
      <c r="IRX8" s="195"/>
      <c r="IRY8" s="195"/>
      <c r="IRZ8" s="195"/>
      <c r="ISA8" s="195"/>
      <c r="ISB8" s="195"/>
      <c r="ISC8" s="195"/>
      <c r="ISD8" s="195"/>
      <c r="ISE8" s="195"/>
      <c r="ISF8" s="195"/>
      <c r="ISG8" s="195"/>
      <c r="ISH8" s="195"/>
      <c r="ISI8" s="195"/>
      <c r="ISJ8" s="195"/>
      <c r="ISK8" s="195"/>
      <c r="ISL8" s="195"/>
      <c r="ISM8" s="195"/>
      <c r="ISN8" s="195"/>
      <c r="ISO8" s="195"/>
      <c r="ISP8" s="195"/>
      <c r="ISQ8" s="195"/>
      <c r="ISR8" s="195"/>
      <c r="ISS8" s="195"/>
      <c r="IST8" s="195"/>
      <c r="ISU8" s="195"/>
      <c r="ISV8" s="195"/>
      <c r="ISW8" s="195"/>
      <c r="ISX8" s="195"/>
      <c r="ISY8" s="195"/>
      <c r="ISZ8" s="195"/>
      <c r="ITA8" s="195"/>
      <c r="ITB8" s="195"/>
      <c r="ITC8" s="195"/>
      <c r="ITD8" s="195"/>
      <c r="ITE8" s="195"/>
      <c r="ITF8" s="195"/>
      <c r="ITG8" s="195"/>
      <c r="ITH8" s="195"/>
      <c r="ITI8" s="195"/>
      <c r="ITJ8" s="195"/>
      <c r="ITK8" s="195"/>
      <c r="ITL8" s="195"/>
      <c r="ITM8" s="195"/>
      <c r="ITN8" s="195"/>
      <c r="ITO8" s="195"/>
      <c r="ITP8" s="195"/>
      <c r="ITQ8" s="195"/>
      <c r="ITR8" s="195"/>
      <c r="ITS8" s="195"/>
      <c r="ITT8" s="195"/>
      <c r="ITU8" s="195"/>
      <c r="ITV8" s="195"/>
      <c r="ITW8" s="195"/>
      <c r="ITX8" s="195"/>
      <c r="ITY8" s="195"/>
      <c r="ITZ8" s="195"/>
      <c r="IUA8" s="195"/>
      <c r="IUB8" s="195"/>
      <c r="IUC8" s="195"/>
      <c r="IUD8" s="195"/>
      <c r="IUE8" s="195"/>
      <c r="IUF8" s="195"/>
      <c r="IUG8" s="195"/>
      <c r="IUH8" s="195"/>
      <c r="IUI8" s="195"/>
      <c r="IUJ8" s="195"/>
      <c r="IUK8" s="195"/>
      <c r="IUL8" s="195"/>
      <c r="IUM8" s="195"/>
      <c r="IUN8" s="195"/>
      <c r="IUO8" s="195"/>
      <c r="IUP8" s="195"/>
      <c r="IUQ8" s="195"/>
      <c r="IUR8" s="195"/>
      <c r="IUS8" s="195"/>
      <c r="IUT8" s="195"/>
      <c r="IUU8" s="195"/>
      <c r="IUV8" s="195"/>
      <c r="IUW8" s="195"/>
      <c r="IUX8" s="195"/>
      <c r="IUY8" s="195"/>
      <c r="IUZ8" s="195"/>
      <c r="IVA8" s="195"/>
      <c r="IVB8" s="195"/>
      <c r="IVC8" s="195"/>
      <c r="IVD8" s="195"/>
      <c r="IVE8" s="195"/>
      <c r="IVF8" s="195"/>
      <c r="IVG8" s="195"/>
      <c r="IVH8" s="195"/>
      <c r="IVI8" s="195"/>
      <c r="IVJ8" s="195"/>
      <c r="IVK8" s="195"/>
      <c r="IVL8" s="195"/>
      <c r="IVM8" s="195"/>
      <c r="IVN8" s="195"/>
      <c r="IVO8" s="195"/>
      <c r="IVP8" s="195"/>
      <c r="IVQ8" s="195"/>
      <c r="IVR8" s="195"/>
      <c r="IVS8" s="195"/>
      <c r="IVT8" s="195"/>
      <c r="IVU8" s="195"/>
      <c r="IVV8" s="195"/>
      <c r="IVW8" s="195"/>
      <c r="IVX8" s="195"/>
      <c r="IVY8" s="195"/>
      <c r="IVZ8" s="195"/>
      <c r="IWA8" s="195"/>
      <c r="IWB8" s="195"/>
      <c r="IWC8" s="195"/>
      <c r="IWD8" s="195"/>
      <c r="IWE8" s="195"/>
      <c r="IWF8" s="195"/>
      <c r="IWG8" s="195"/>
      <c r="IWH8" s="195"/>
      <c r="IWI8" s="195"/>
      <c r="IWJ8" s="195"/>
      <c r="IWK8" s="195"/>
      <c r="IWL8" s="195"/>
      <c r="IWM8" s="195"/>
      <c r="IWN8" s="195"/>
      <c r="IWO8" s="195"/>
      <c r="IWP8" s="195"/>
      <c r="IWQ8" s="195"/>
      <c r="IWR8" s="195"/>
      <c r="IWS8" s="195"/>
      <c r="IWT8" s="195"/>
      <c r="IWU8" s="195"/>
      <c r="IWV8" s="195"/>
      <c r="IWW8" s="195"/>
      <c r="IWX8" s="195"/>
      <c r="IWY8" s="195"/>
      <c r="IWZ8" s="195"/>
      <c r="IXA8" s="195"/>
      <c r="IXB8" s="195"/>
      <c r="IXC8" s="195"/>
      <c r="IXD8" s="195"/>
      <c r="IXE8" s="195"/>
      <c r="IXF8" s="195"/>
      <c r="IXG8" s="195"/>
      <c r="IXH8" s="195"/>
      <c r="IXI8" s="195"/>
      <c r="IXJ8" s="195"/>
      <c r="IXK8" s="195"/>
      <c r="IXL8" s="195"/>
      <c r="IXM8" s="195"/>
      <c r="IXN8" s="195"/>
      <c r="IXO8" s="195"/>
      <c r="IXP8" s="195"/>
      <c r="IXQ8" s="195"/>
      <c r="IXR8" s="195"/>
      <c r="IXS8" s="195"/>
      <c r="IXT8" s="195"/>
      <c r="IXU8" s="195"/>
      <c r="IXV8" s="195"/>
      <c r="IXW8" s="195"/>
      <c r="IXX8" s="195"/>
      <c r="IXY8" s="195"/>
      <c r="IXZ8" s="195"/>
      <c r="IYA8" s="195"/>
      <c r="IYB8" s="195"/>
      <c r="IYC8" s="195"/>
      <c r="IYD8" s="195"/>
      <c r="IYE8" s="195"/>
      <c r="IYF8" s="195"/>
      <c r="IYG8" s="195"/>
      <c r="IYH8" s="195"/>
      <c r="IYI8" s="195"/>
      <c r="IYJ8" s="195"/>
      <c r="IYK8" s="195"/>
      <c r="IYL8" s="195"/>
      <c r="IYM8" s="195"/>
      <c r="IYN8" s="195"/>
      <c r="IYO8" s="195"/>
      <c r="IYP8" s="195"/>
      <c r="IYQ8" s="195"/>
      <c r="IYR8" s="195"/>
      <c r="IYS8" s="195"/>
      <c r="IYT8" s="195"/>
      <c r="IYU8" s="195"/>
      <c r="IYV8" s="195"/>
      <c r="IYW8" s="195"/>
      <c r="IYX8" s="195"/>
      <c r="IYY8" s="195"/>
      <c r="IYZ8" s="195"/>
      <c r="IZA8" s="195"/>
      <c r="IZB8" s="195"/>
      <c r="IZC8" s="195"/>
      <c r="IZD8" s="195"/>
      <c r="IZE8" s="195"/>
      <c r="IZF8" s="195"/>
      <c r="IZG8" s="195"/>
      <c r="IZH8" s="195"/>
      <c r="IZI8" s="195"/>
      <c r="IZJ8" s="195"/>
      <c r="IZK8" s="195"/>
      <c r="IZL8" s="195"/>
      <c r="IZM8" s="195"/>
      <c r="IZN8" s="195"/>
      <c r="IZO8" s="195"/>
      <c r="IZP8" s="195"/>
      <c r="IZQ8" s="195"/>
      <c r="IZR8" s="195"/>
      <c r="IZS8" s="195"/>
      <c r="IZT8" s="195"/>
      <c r="IZU8" s="195"/>
      <c r="IZV8" s="195"/>
      <c r="IZW8" s="195"/>
      <c r="IZX8" s="195"/>
      <c r="IZY8" s="195"/>
      <c r="IZZ8" s="195"/>
      <c r="JAA8" s="195"/>
      <c r="JAB8" s="195"/>
      <c r="JAC8" s="195"/>
      <c r="JAD8" s="195"/>
      <c r="JAE8" s="195"/>
      <c r="JAF8" s="195"/>
      <c r="JAG8" s="195"/>
      <c r="JAH8" s="195"/>
      <c r="JAI8" s="195"/>
      <c r="JAJ8" s="195"/>
      <c r="JAK8" s="195"/>
      <c r="JAL8" s="195"/>
      <c r="JAM8" s="195"/>
      <c r="JAN8" s="195"/>
      <c r="JAO8" s="195"/>
      <c r="JAP8" s="195"/>
      <c r="JAQ8" s="195"/>
      <c r="JAR8" s="195"/>
      <c r="JAS8" s="195"/>
      <c r="JAT8" s="195"/>
      <c r="JAU8" s="195"/>
      <c r="JAV8" s="195"/>
      <c r="JAW8" s="195"/>
      <c r="JAX8" s="195"/>
      <c r="JAY8" s="195"/>
      <c r="JAZ8" s="195"/>
      <c r="JBA8" s="195"/>
      <c r="JBB8" s="195"/>
      <c r="JBC8" s="195"/>
      <c r="JBD8" s="195"/>
      <c r="JBE8" s="195"/>
      <c r="JBF8" s="195"/>
      <c r="JBG8" s="195"/>
      <c r="JBH8" s="195"/>
      <c r="JBI8" s="195"/>
      <c r="JBJ8" s="195"/>
      <c r="JBK8" s="195"/>
      <c r="JBL8" s="195"/>
      <c r="JBM8" s="195"/>
      <c r="JBN8" s="195"/>
      <c r="JBO8" s="195"/>
      <c r="JBP8" s="195"/>
      <c r="JBQ8" s="195"/>
      <c r="JBR8" s="195"/>
      <c r="JBS8" s="195"/>
      <c r="JBT8" s="195"/>
      <c r="JBU8" s="195"/>
      <c r="JBV8" s="195"/>
      <c r="JBW8" s="195"/>
      <c r="JBX8" s="195"/>
      <c r="JBY8" s="195"/>
      <c r="JBZ8" s="195"/>
      <c r="JCA8" s="195"/>
      <c r="JCB8" s="195"/>
      <c r="JCC8" s="195"/>
      <c r="JCD8" s="195"/>
      <c r="JCE8" s="195"/>
      <c r="JCF8" s="195"/>
      <c r="JCG8" s="195"/>
      <c r="JCH8" s="195"/>
      <c r="JCI8" s="195"/>
      <c r="JCJ8" s="195"/>
      <c r="JCK8" s="195"/>
      <c r="JCL8" s="195"/>
      <c r="JCM8" s="195"/>
      <c r="JCN8" s="195"/>
      <c r="JCO8" s="195"/>
      <c r="JCP8" s="195"/>
      <c r="JCQ8" s="195"/>
      <c r="JCR8" s="195"/>
      <c r="JCS8" s="195"/>
      <c r="JCT8" s="195"/>
      <c r="JCU8" s="195"/>
      <c r="JCV8" s="195"/>
      <c r="JCW8" s="195"/>
      <c r="JCX8" s="195"/>
      <c r="JCY8" s="195"/>
      <c r="JCZ8" s="195"/>
      <c r="JDA8" s="195"/>
      <c r="JDB8" s="195"/>
      <c r="JDC8" s="195"/>
      <c r="JDD8" s="195"/>
      <c r="JDE8" s="195"/>
      <c r="JDF8" s="195"/>
      <c r="JDG8" s="195"/>
      <c r="JDH8" s="195"/>
      <c r="JDI8" s="195"/>
      <c r="JDJ8" s="195"/>
      <c r="JDK8" s="195"/>
      <c r="JDL8" s="195"/>
      <c r="JDM8" s="195"/>
      <c r="JDN8" s="195"/>
      <c r="JDO8" s="195"/>
      <c r="JDP8" s="195"/>
      <c r="JDQ8" s="195"/>
      <c r="JDR8" s="195"/>
      <c r="JDS8" s="195"/>
      <c r="JDT8" s="195"/>
      <c r="JDU8" s="195"/>
      <c r="JDV8" s="195"/>
      <c r="JDW8" s="195"/>
      <c r="JDX8" s="195"/>
      <c r="JDY8" s="195"/>
      <c r="JDZ8" s="195"/>
      <c r="JEA8" s="195"/>
      <c r="JEB8" s="195"/>
      <c r="JEC8" s="195"/>
      <c r="JED8" s="195"/>
      <c r="JEE8" s="195"/>
      <c r="JEF8" s="195"/>
      <c r="JEG8" s="195"/>
      <c r="JEH8" s="195"/>
      <c r="JEI8" s="195"/>
      <c r="JEJ8" s="195"/>
      <c r="JEK8" s="195"/>
      <c r="JEL8" s="195"/>
      <c r="JEM8" s="195"/>
      <c r="JEN8" s="195"/>
      <c r="JEO8" s="195"/>
      <c r="JEP8" s="195"/>
      <c r="JEQ8" s="195"/>
      <c r="JER8" s="195"/>
      <c r="JES8" s="195"/>
      <c r="JET8" s="195"/>
      <c r="JEU8" s="195"/>
      <c r="JEV8" s="195"/>
      <c r="JEW8" s="195"/>
      <c r="JEX8" s="195"/>
      <c r="JEY8" s="195"/>
      <c r="JEZ8" s="195"/>
      <c r="JFA8" s="195"/>
      <c r="JFB8" s="195"/>
      <c r="JFC8" s="195"/>
      <c r="JFD8" s="195"/>
      <c r="JFE8" s="195"/>
      <c r="JFF8" s="195"/>
      <c r="JFG8" s="195"/>
      <c r="JFH8" s="195"/>
      <c r="JFI8" s="195"/>
      <c r="JFJ8" s="195"/>
      <c r="JFK8" s="195"/>
      <c r="JFL8" s="195"/>
      <c r="JFM8" s="195"/>
      <c r="JFN8" s="195"/>
      <c r="JFO8" s="195"/>
      <c r="JFP8" s="195"/>
      <c r="JFQ8" s="195"/>
      <c r="JFR8" s="195"/>
      <c r="JFS8" s="195"/>
      <c r="JFT8" s="195"/>
      <c r="JFU8" s="195"/>
      <c r="JFV8" s="195"/>
      <c r="JFW8" s="195"/>
      <c r="JFX8" s="195"/>
      <c r="JFY8" s="195"/>
      <c r="JFZ8" s="195"/>
      <c r="JGA8" s="195"/>
      <c r="JGB8" s="195"/>
      <c r="JGC8" s="195"/>
      <c r="JGD8" s="195"/>
      <c r="JGE8" s="195"/>
      <c r="JGF8" s="195"/>
      <c r="JGG8" s="195"/>
      <c r="JGH8" s="195"/>
      <c r="JGI8" s="195"/>
      <c r="JGJ8" s="195"/>
      <c r="JGK8" s="195"/>
      <c r="JGL8" s="195"/>
      <c r="JGM8" s="195"/>
      <c r="JGN8" s="195"/>
      <c r="JGO8" s="195"/>
      <c r="JGP8" s="195"/>
      <c r="JGQ8" s="195"/>
      <c r="JGR8" s="195"/>
      <c r="JGS8" s="195"/>
      <c r="JGT8" s="195"/>
      <c r="JGU8" s="195"/>
      <c r="JGV8" s="195"/>
      <c r="JGW8" s="195"/>
      <c r="JGX8" s="195"/>
      <c r="JGY8" s="195"/>
      <c r="JGZ8" s="195"/>
      <c r="JHA8" s="195"/>
      <c r="JHB8" s="195"/>
      <c r="JHC8" s="195"/>
      <c r="JHD8" s="195"/>
      <c r="JHE8" s="195"/>
      <c r="JHF8" s="195"/>
      <c r="JHG8" s="195"/>
      <c r="JHH8" s="195"/>
      <c r="JHI8" s="195"/>
      <c r="JHJ8" s="195"/>
      <c r="JHK8" s="195"/>
      <c r="JHL8" s="195"/>
      <c r="JHM8" s="195"/>
      <c r="JHN8" s="195"/>
      <c r="JHO8" s="195"/>
      <c r="JHP8" s="195"/>
      <c r="JHQ8" s="195"/>
      <c r="JHR8" s="195"/>
      <c r="JHS8" s="195"/>
      <c r="JHT8" s="195"/>
      <c r="JHU8" s="195"/>
      <c r="JHV8" s="195"/>
      <c r="JHW8" s="195"/>
      <c r="JHX8" s="195"/>
      <c r="JHY8" s="195"/>
      <c r="JHZ8" s="195"/>
      <c r="JIA8" s="195"/>
      <c r="JIB8" s="195"/>
      <c r="JIC8" s="195"/>
      <c r="JID8" s="195"/>
      <c r="JIE8" s="195"/>
      <c r="JIF8" s="195"/>
      <c r="JIG8" s="195"/>
      <c r="JIH8" s="195"/>
      <c r="JII8" s="195"/>
      <c r="JIJ8" s="195"/>
      <c r="JIK8" s="195"/>
      <c r="JIL8" s="195"/>
      <c r="JIM8" s="195"/>
      <c r="JIN8" s="195"/>
      <c r="JIO8" s="195"/>
      <c r="JIP8" s="195"/>
      <c r="JIQ8" s="195"/>
      <c r="JIR8" s="195"/>
      <c r="JIS8" s="195"/>
      <c r="JIT8" s="195"/>
      <c r="JIU8" s="195"/>
      <c r="JIV8" s="195"/>
      <c r="JIW8" s="195"/>
      <c r="JIX8" s="195"/>
      <c r="JIY8" s="195"/>
      <c r="JIZ8" s="195"/>
      <c r="JJA8" s="195"/>
      <c r="JJB8" s="195"/>
      <c r="JJC8" s="195"/>
      <c r="JJD8" s="195"/>
      <c r="JJE8" s="195"/>
      <c r="JJF8" s="195"/>
      <c r="JJG8" s="195"/>
      <c r="JJH8" s="195"/>
      <c r="JJI8" s="195"/>
      <c r="JJJ8" s="195"/>
      <c r="JJK8" s="195"/>
      <c r="JJL8" s="195"/>
      <c r="JJM8" s="195"/>
      <c r="JJN8" s="195"/>
      <c r="JJO8" s="195"/>
      <c r="JJP8" s="195"/>
      <c r="JJQ8" s="195"/>
      <c r="JJR8" s="195"/>
      <c r="JJS8" s="195"/>
      <c r="JJT8" s="195"/>
      <c r="JJU8" s="195"/>
      <c r="JJV8" s="195"/>
      <c r="JJW8" s="195"/>
      <c r="JJX8" s="195"/>
      <c r="JJY8" s="195"/>
      <c r="JJZ8" s="195"/>
      <c r="JKA8" s="195"/>
      <c r="JKB8" s="195"/>
      <c r="JKC8" s="195"/>
      <c r="JKD8" s="195"/>
      <c r="JKE8" s="195"/>
      <c r="JKF8" s="195"/>
      <c r="JKG8" s="195"/>
      <c r="JKH8" s="195"/>
      <c r="JKI8" s="195"/>
      <c r="JKJ8" s="195"/>
      <c r="JKK8" s="195"/>
      <c r="JKL8" s="195"/>
      <c r="JKM8" s="195"/>
      <c r="JKN8" s="195"/>
      <c r="JKO8" s="195"/>
      <c r="JKP8" s="195"/>
      <c r="JKQ8" s="195"/>
      <c r="JKR8" s="195"/>
      <c r="JKS8" s="195"/>
      <c r="JKT8" s="195"/>
      <c r="JKU8" s="195"/>
      <c r="JKV8" s="195"/>
      <c r="JKW8" s="195"/>
      <c r="JKX8" s="195"/>
      <c r="JKY8" s="195"/>
      <c r="JKZ8" s="195"/>
      <c r="JLA8" s="195"/>
      <c r="JLB8" s="195"/>
      <c r="JLC8" s="195"/>
      <c r="JLD8" s="195"/>
      <c r="JLE8" s="195"/>
      <c r="JLF8" s="195"/>
      <c r="JLG8" s="195"/>
      <c r="JLH8" s="195"/>
      <c r="JLI8" s="195"/>
      <c r="JLJ8" s="195"/>
      <c r="JLK8" s="195"/>
      <c r="JLL8" s="195"/>
      <c r="JLM8" s="195"/>
      <c r="JLN8" s="195"/>
      <c r="JLO8" s="195"/>
      <c r="JLP8" s="195"/>
      <c r="JLQ8" s="195"/>
      <c r="JLR8" s="195"/>
      <c r="JLS8" s="195"/>
      <c r="JLT8" s="195"/>
      <c r="JLU8" s="195"/>
      <c r="JLV8" s="195"/>
      <c r="JLW8" s="195"/>
      <c r="JLX8" s="195"/>
      <c r="JLY8" s="195"/>
      <c r="JLZ8" s="195"/>
      <c r="JMA8" s="195"/>
      <c r="JMB8" s="195"/>
      <c r="JMC8" s="195"/>
      <c r="JMD8" s="195"/>
      <c r="JME8" s="195"/>
      <c r="JMF8" s="195"/>
      <c r="JMG8" s="195"/>
      <c r="JMH8" s="195"/>
      <c r="JMI8" s="195"/>
      <c r="JMJ8" s="195"/>
      <c r="JMK8" s="195"/>
      <c r="JML8" s="195"/>
      <c r="JMM8" s="195"/>
      <c r="JMN8" s="195"/>
      <c r="JMO8" s="195"/>
      <c r="JMP8" s="195"/>
      <c r="JMQ8" s="195"/>
      <c r="JMR8" s="195"/>
      <c r="JMS8" s="195"/>
      <c r="JMT8" s="195"/>
      <c r="JMU8" s="195"/>
      <c r="JMV8" s="195"/>
      <c r="JMW8" s="195"/>
      <c r="JMX8" s="195"/>
      <c r="JMY8" s="195"/>
      <c r="JMZ8" s="195"/>
      <c r="JNA8" s="195"/>
      <c r="JNB8" s="195"/>
      <c r="JNC8" s="195"/>
      <c r="JND8" s="195"/>
      <c r="JNE8" s="195"/>
      <c r="JNF8" s="195"/>
      <c r="JNG8" s="195"/>
      <c r="JNH8" s="195"/>
      <c r="JNI8" s="195"/>
      <c r="JNJ8" s="195"/>
      <c r="JNK8" s="195"/>
      <c r="JNL8" s="195"/>
      <c r="JNM8" s="195"/>
      <c r="JNN8" s="195"/>
      <c r="JNO8" s="195"/>
      <c r="JNP8" s="195"/>
      <c r="JNQ8" s="195"/>
      <c r="JNR8" s="195"/>
      <c r="JNS8" s="195"/>
      <c r="JNT8" s="195"/>
      <c r="JNU8" s="195"/>
      <c r="JNV8" s="195"/>
      <c r="JNW8" s="195"/>
      <c r="JNX8" s="195"/>
      <c r="JNY8" s="195"/>
      <c r="JNZ8" s="195"/>
      <c r="JOA8" s="195"/>
      <c r="JOB8" s="195"/>
      <c r="JOC8" s="195"/>
      <c r="JOD8" s="195"/>
      <c r="JOE8" s="195"/>
      <c r="JOF8" s="195"/>
      <c r="JOG8" s="195"/>
      <c r="JOH8" s="195"/>
      <c r="JOI8" s="195"/>
      <c r="JOJ8" s="195"/>
      <c r="JOK8" s="195"/>
      <c r="JOL8" s="195"/>
      <c r="JOM8" s="195"/>
      <c r="JON8" s="195"/>
      <c r="JOO8" s="195"/>
      <c r="JOP8" s="195"/>
      <c r="JOQ8" s="195"/>
      <c r="JOR8" s="195"/>
      <c r="JOS8" s="195"/>
      <c r="JOT8" s="195"/>
      <c r="JOU8" s="195"/>
      <c r="JOV8" s="195"/>
      <c r="JOW8" s="195"/>
      <c r="JOX8" s="195"/>
      <c r="JOY8" s="195"/>
      <c r="JOZ8" s="195"/>
      <c r="JPA8" s="195"/>
      <c r="JPB8" s="195"/>
      <c r="JPC8" s="195"/>
      <c r="JPD8" s="195"/>
      <c r="JPE8" s="195"/>
      <c r="JPF8" s="195"/>
      <c r="JPG8" s="195"/>
      <c r="JPH8" s="195"/>
      <c r="JPI8" s="195"/>
      <c r="JPJ8" s="195"/>
      <c r="JPK8" s="195"/>
      <c r="JPL8" s="195"/>
      <c r="JPM8" s="195"/>
      <c r="JPN8" s="195"/>
      <c r="JPO8" s="195"/>
      <c r="JPP8" s="195"/>
      <c r="JPQ8" s="195"/>
      <c r="JPR8" s="195"/>
      <c r="JPS8" s="195"/>
      <c r="JPT8" s="195"/>
      <c r="JPU8" s="195"/>
      <c r="JPV8" s="195"/>
      <c r="JPW8" s="195"/>
      <c r="JPX8" s="195"/>
      <c r="JPY8" s="195"/>
      <c r="JPZ8" s="195"/>
      <c r="JQA8" s="195"/>
      <c r="JQB8" s="195"/>
      <c r="JQC8" s="195"/>
      <c r="JQD8" s="195"/>
      <c r="JQE8" s="195"/>
      <c r="JQF8" s="195"/>
      <c r="JQG8" s="195"/>
      <c r="JQH8" s="195"/>
      <c r="JQI8" s="195"/>
      <c r="JQJ8" s="195"/>
      <c r="JQK8" s="195"/>
      <c r="JQL8" s="195"/>
      <c r="JQM8" s="195"/>
      <c r="JQN8" s="195"/>
      <c r="JQO8" s="195"/>
      <c r="JQP8" s="195"/>
      <c r="JQQ8" s="195"/>
      <c r="JQR8" s="195"/>
      <c r="JQS8" s="195"/>
      <c r="JQT8" s="195"/>
      <c r="JQU8" s="195"/>
      <c r="JQV8" s="195"/>
      <c r="JQW8" s="195"/>
      <c r="JQX8" s="195"/>
      <c r="JQY8" s="195"/>
      <c r="JQZ8" s="195"/>
      <c r="JRA8" s="195"/>
      <c r="JRB8" s="195"/>
      <c r="JRC8" s="195"/>
      <c r="JRD8" s="195"/>
      <c r="JRE8" s="195"/>
      <c r="JRF8" s="195"/>
      <c r="JRG8" s="195"/>
      <c r="JRH8" s="195"/>
      <c r="JRI8" s="195"/>
      <c r="JRJ8" s="195"/>
      <c r="JRK8" s="195"/>
      <c r="JRL8" s="195"/>
      <c r="JRM8" s="195"/>
      <c r="JRN8" s="195"/>
      <c r="JRO8" s="195"/>
      <c r="JRP8" s="195"/>
      <c r="JRQ8" s="195"/>
      <c r="JRR8" s="195"/>
      <c r="JRS8" s="195"/>
      <c r="JRT8" s="195"/>
      <c r="JRU8" s="195"/>
      <c r="JRV8" s="195"/>
      <c r="JRW8" s="195"/>
      <c r="JRX8" s="195"/>
      <c r="JRY8" s="195"/>
      <c r="JRZ8" s="195"/>
      <c r="JSA8" s="195"/>
      <c r="JSB8" s="195"/>
      <c r="JSC8" s="195"/>
      <c r="JSD8" s="195"/>
      <c r="JSE8" s="195"/>
      <c r="JSF8" s="195"/>
      <c r="JSG8" s="195"/>
      <c r="JSH8" s="195"/>
      <c r="JSI8" s="195"/>
      <c r="JSJ8" s="195"/>
      <c r="JSK8" s="195"/>
      <c r="JSL8" s="195"/>
      <c r="JSM8" s="195"/>
      <c r="JSN8" s="195"/>
      <c r="JSO8" s="195"/>
      <c r="JSP8" s="195"/>
      <c r="JSQ8" s="195"/>
      <c r="JSR8" s="195"/>
      <c r="JSS8" s="195"/>
      <c r="JST8" s="195"/>
      <c r="JSU8" s="195"/>
      <c r="JSV8" s="195"/>
      <c r="JSW8" s="195"/>
      <c r="JSX8" s="195"/>
      <c r="JSY8" s="195"/>
      <c r="JSZ8" s="195"/>
      <c r="JTA8" s="195"/>
      <c r="JTB8" s="195"/>
      <c r="JTC8" s="195"/>
      <c r="JTD8" s="195"/>
      <c r="JTE8" s="195"/>
      <c r="JTF8" s="195"/>
      <c r="JTG8" s="195"/>
      <c r="JTH8" s="195"/>
      <c r="JTI8" s="195"/>
      <c r="JTJ8" s="195"/>
      <c r="JTK8" s="195"/>
      <c r="JTL8" s="195"/>
      <c r="JTM8" s="195"/>
      <c r="JTN8" s="195"/>
      <c r="JTO8" s="195"/>
      <c r="JTP8" s="195"/>
      <c r="JTQ8" s="195"/>
      <c r="JTR8" s="195"/>
      <c r="JTS8" s="195"/>
      <c r="JTT8" s="195"/>
      <c r="JTU8" s="195"/>
      <c r="JTV8" s="195"/>
      <c r="JTW8" s="195"/>
      <c r="JTX8" s="195"/>
      <c r="JTY8" s="195"/>
      <c r="JTZ8" s="195"/>
      <c r="JUA8" s="195"/>
      <c r="JUB8" s="195"/>
      <c r="JUC8" s="195"/>
      <c r="JUD8" s="195"/>
      <c r="JUE8" s="195"/>
      <c r="JUF8" s="195"/>
      <c r="JUG8" s="195"/>
      <c r="JUH8" s="195"/>
      <c r="JUI8" s="195"/>
      <c r="JUJ8" s="195"/>
      <c r="JUK8" s="195"/>
      <c r="JUL8" s="195"/>
      <c r="JUM8" s="195"/>
      <c r="JUN8" s="195"/>
      <c r="JUO8" s="195"/>
      <c r="JUP8" s="195"/>
      <c r="JUQ8" s="195"/>
      <c r="JUR8" s="195"/>
      <c r="JUS8" s="195"/>
      <c r="JUT8" s="195"/>
      <c r="JUU8" s="195"/>
      <c r="JUV8" s="195"/>
      <c r="JUW8" s="195"/>
      <c r="JUX8" s="195"/>
      <c r="JUY8" s="195"/>
      <c r="JUZ8" s="195"/>
      <c r="JVA8" s="195"/>
      <c r="JVB8" s="195"/>
      <c r="JVC8" s="195"/>
      <c r="JVD8" s="195"/>
      <c r="JVE8" s="195"/>
      <c r="JVF8" s="195"/>
      <c r="JVG8" s="195"/>
      <c r="JVH8" s="195"/>
      <c r="JVI8" s="195"/>
      <c r="JVJ8" s="195"/>
      <c r="JVK8" s="195"/>
      <c r="JVL8" s="195"/>
      <c r="JVM8" s="195"/>
      <c r="JVN8" s="195"/>
      <c r="JVO8" s="195"/>
      <c r="JVP8" s="195"/>
      <c r="JVQ8" s="195"/>
      <c r="JVR8" s="195"/>
      <c r="JVS8" s="195"/>
      <c r="JVT8" s="195"/>
      <c r="JVU8" s="195"/>
      <c r="JVV8" s="195"/>
      <c r="JVW8" s="195"/>
      <c r="JVX8" s="195"/>
      <c r="JVY8" s="195"/>
      <c r="JVZ8" s="195"/>
      <c r="JWA8" s="195"/>
      <c r="JWB8" s="195"/>
      <c r="JWC8" s="195"/>
      <c r="JWD8" s="195"/>
      <c r="JWE8" s="195"/>
      <c r="JWF8" s="195"/>
      <c r="JWG8" s="195"/>
      <c r="JWH8" s="195"/>
      <c r="JWI8" s="195"/>
      <c r="JWJ8" s="195"/>
      <c r="JWK8" s="195"/>
      <c r="JWL8" s="195"/>
      <c r="JWM8" s="195"/>
      <c r="JWN8" s="195"/>
      <c r="JWO8" s="195"/>
      <c r="JWP8" s="195"/>
      <c r="JWQ8" s="195"/>
      <c r="JWR8" s="195"/>
      <c r="JWS8" s="195"/>
      <c r="JWT8" s="195"/>
      <c r="JWU8" s="195"/>
      <c r="JWV8" s="195"/>
      <c r="JWW8" s="195"/>
      <c r="JWX8" s="195"/>
      <c r="JWY8" s="195"/>
      <c r="JWZ8" s="195"/>
      <c r="JXA8" s="195"/>
      <c r="JXB8" s="195"/>
      <c r="JXC8" s="195"/>
      <c r="JXD8" s="195"/>
      <c r="JXE8" s="195"/>
      <c r="JXF8" s="195"/>
      <c r="JXG8" s="195"/>
      <c r="JXH8" s="195"/>
      <c r="JXI8" s="195"/>
      <c r="JXJ8" s="195"/>
      <c r="JXK8" s="195"/>
      <c r="JXL8" s="195"/>
      <c r="JXM8" s="195"/>
      <c r="JXN8" s="195"/>
      <c r="JXO8" s="195"/>
      <c r="JXP8" s="195"/>
      <c r="JXQ8" s="195"/>
      <c r="JXR8" s="195"/>
      <c r="JXS8" s="195"/>
      <c r="JXT8" s="195"/>
      <c r="JXU8" s="195"/>
      <c r="JXV8" s="195"/>
      <c r="JXW8" s="195"/>
      <c r="JXX8" s="195"/>
      <c r="JXY8" s="195"/>
      <c r="JXZ8" s="195"/>
      <c r="JYA8" s="195"/>
      <c r="JYB8" s="195"/>
      <c r="JYC8" s="195"/>
      <c r="JYD8" s="195"/>
      <c r="JYE8" s="195"/>
      <c r="JYF8" s="195"/>
      <c r="JYG8" s="195"/>
      <c r="JYH8" s="195"/>
      <c r="JYI8" s="195"/>
      <c r="JYJ8" s="195"/>
      <c r="JYK8" s="195"/>
      <c r="JYL8" s="195"/>
      <c r="JYM8" s="195"/>
      <c r="JYN8" s="195"/>
      <c r="JYO8" s="195"/>
      <c r="JYP8" s="195"/>
      <c r="JYQ8" s="195"/>
      <c r="JYR8" s="195"/>
      <c r="JYS8" s="195"/>
      <c r="JYT8" s="195"/>
      <c r="JYU8" s="195"/>
      <c r="JYV8" s="195"/>
      <c r="JYW8" s="195"/>
      <c r="JYX8" s="195"/>
      <c r="JYY8" s="195"/>
      <c r="JYZ8" s="195"/>
      <c r="JZA8" s="195"/>
      <c r="JZB8" s="195"/>
      <c r="JZC8" s="195"/>
      <c r="JZD8" s="195"/>
      <c r="JZE8" s="195"/>
      <c r="JZF8" s="195"/>
      <c r="JZG8" s="195"/>
      <c r="JZH8" s="195"/>
      <c r="JZI8" s="195"/>
      <c r="JZJ8" s="195"/>
      <c r="JZK8" s="195"/>
      <c r="JZL8" s="195"/>
      <c r="JZM8" s="195"/>
      <c r="JZN8" s="195"/>
      <c r="JZO8" s="195"/>
      <c r="JZP8" s="195"/>
      <c r="JZQ8" s="195"/>
      <c r="JZR8" s="195"/>
      <c r="JZS8" s="195"/>
      <c r="JZT8" s="195"/>
      <c r="JZU8" s="195"/>
      <c r="JZV8" s="195"/>
      <c r="JZW8" s="195"/>
      <c r="JZX8" s="195"/>
      <c r="JZY8" s="195"/>
      <c r="JZZ8" s="195"/>
      <c r="KAA8" s="195"/>
      <c r="KAB8" s="195"/>
      <c r="KAC8" s="195"/>
      <c r="KAD8" s="195"/>
      <c r="KAE8" s="195"/>
      <c r="KAF8" s="195"/>
      <c r="KAG8" s="195"/>
      <c r="KAH8" s="195"/>
      <c r="KAI8" s="195"/>
      <c r="KAJ8" s="195"/>
      <c r="KAK8" s="195"/>
      <c r="KAL8" s="195"/>
      <c r="KAM8" s="195"/>
      <c r="KAN8" s="195"/>
      <c r="KAO8" s="195"/>
      <c r="KAP8" s="195"/>
      <c r="KAQ8" s="195"/>
      <c r="KAR8" s="195"/>
      <c r="KAS8" s="195"/>
      <c r="KAT8" s="195"/>
      <c r="KAU8" s="195"/>
      <c r="KAV8" s="195"/>
      <c r="KAW8" s="195"/>
      <c r="KAX8" s="195"/>
      <c r="KAY8" s="195"/>
      <c r="KAZ8" s="195"/>
      <c r="KBA8" s="195"/>
      <c r="KBB8" s="195"/>
      <c r="KBC8" s="195"/>
      <c r="KBD8" s="195"/>
      <c r="KBE8" s="195"/>
      <c r="KBF8" s="195"/>
      <c r="KBG8" s="195"/>
      <c r="KBH8" s="195"/>
      <c r="KBI8" s="195"/>
      <c r="KBJ8" s="195"/>
      <c r="KBK8" s="195"/>
      <c r="KBL8" s="195"/>
      <c r="KBM8" s="195"/>
      <c r="KBN8" s="195"/>
      <c r="KBO8" s="195"/>
      <c r="KBP8" s="195"/>
      <c r="KBQ8" s="195"/>
      <c r="KBR8" s="195"/>
      <c r="KBS8" s="195"/>
      <c r="KBT8" s="195"/>
      <c r="KBU8" s="195"/>
      <c r="KBV8" s="195"/>
      <c r="KBW8" s="195"/>
      <c r="KBX8" s="195"/>
      <c r="KBY8" s="195"/>
      <c r="KBZ8" s="195"/>
      <c r="KCA8" s="195"/>
      <c r="KCB8" s="195"/>
      <c r="KCC8" s="195"/>
      <c r="KCD8" s="195"/>
      <c r="KCE8" s="195"/>
      <c r="KCF8" s="195"/>
      <c r="KCG8" s="195"/>
      <c r="KCH8" s="195"/>
      <c r="KCI8" s="195"/>
      <c r="KCJ8" s="195"/>
      <c r="KCK8" s="195"/>
      <c r="KCL8" s="195"/>
      <c r="KCM8" s="195"/>
      <c r="KCN8" s="195"/>
      <c r="KCO8" s="195"/>
      <c r="KCP8" s="195"/>
      <c r="KCQ8" s="195"/>
      <c r="KCR8" s="195"/>
      <c r="KCS8" s="195"/>
      <c r="KCT8" s="195"/>
      <c r="KCU8" s="195"/>
      <c r="KCV8" s="195"/>
      <c r="KCW8" s="195"/>
      <c r="KCX8" s="195"/>
      <c r="KCY8" s="195"/>
      <c r="KCZ8" s="195"/>
      <c r="KDA8" s="195"/>
      <c r="KDB8" s="195"/>
      <c r="KDC8" s="195"/>
      <c r="KDD8" s="195"/>
      <c r="KDE8" s="195"/>
      <c r="KDF8" s="195"/>
      <c r="KDG8" s="195"/>
      <c r="KDH8" s="195"/>
      <c r="KDI8" s="195"/>
      <c r="KDJ8" s="195"/>
      <c r="KDK8" s="195"/>
      <c r="KDL8" s="195"/>
      <c r="KDM8" s="195"/>
      <c r="KDN8" s="195"/>
      <c r="KDO8" s="195"/>
      <c r="KDP8" s="195"/>
      <c r="KDQ8" s="195"/>
      <c r="KDR8" s="195"/>
      <c r="KDS8" s="195"/>
      <c r="KDT8" s="195"/>
      <c r="KDU8" s="195"/>
      <c r="KDV8" s="195"/>
      <c r="KDW8" s="195"/>
      <c r="KDX8" s="195"/>
      <c r="KDY8" s="195"/>
      <c r="KDZ8" s="195"/>
      <c r="KEA8" s="195"/>
      <c r="KEB8" s="195"/>
      <c r="KEC8" s="195"/>
      <c r="KED8" s="195"/>
      <c r="KEE8" s="195"/>
      <c r="KEF8" s="195"/>
      <c r="KEG8" s="195"/>
      <c r="KEH8" s="195"/>
      <c r="KEI8" s="195"/>
      <c r="KEJ8" s="195"/>
      <c r="KEK8" s="195"/>
      <c r="KEL8" s="195"/>
      <c r="KEM8" s="195"/>
      <c r="KEN8" s="195"/>
      <c r="KEO8" s="195"/>
      <c r="KEP8" s="195"/>
      <c r="KEQ8" s="195"/>
      <c r="KER8" s="195"/>
      <c r="KES8" s="195"/>
      <c r="KET8" s="195"/>
      <c r="KEU8" s="195"/>
      <c r="KEV8" s="195"/>
      <c r="KEW8" s="195"/>
      <c r="KEX8" s="195"/>
      <c r="KEY8" s="195"/>
      <c r="KEZ8" s="195"/>
      <c r="KFA8" s="195"/>
      <c r="KFB8" s="195"/>
      <c r="KFC8" s="195"/>
      <c r="KFD8" s="195"/>
      <c r="KFE8" s="195"/>
      <c r="KFF8" s="195"/>
      <c r="KFG8" s="195"/>
      <c r="KFH8" s="195"/>
      <c r="KFI8" s="195"/>
      <c r="KFJ8" s="195"/>
      <c r="KFK8" s="195"/>
      <c r="KFL8" s="195"/>
      <c r="KFM8" s="195"/>
      <c r="KFN8" s="195"/>
      <c r="KFO8" s="195"/>
      <c r="KFP8" s="195"/>
      <c r="KFQ8" s="195"/>
      <c r="KFR8" s="195"/>
      <c r="KFS8" s="195"/>
      <c r="KFT8" s="195"/>
      <c r="KFU8" s="195"/>
      <c r="KFV8" s="195"/>
      <c r="KFW8" s="195"/>
      <c r="KFX8" s="195"/>
      <c r="KFY8" s="195"/>
      <c r="KFZ8" s="195"/>
      <c r="KGA8" s="195"/>
      <c r="KGB8" s="195"/>
      <c r="KGC8" s="195"/>
      <c r="KGD8" s="195"/>
      <c r="KGE8" s="195"/>
      <c r="KGF8" s="195"/>
      <c r="KGG8" s="195"/>
      <c r="KGH8" s="195"/>
      <c r="KGI8" s="195"/>
      <c r="KGJ8" s="195"/>
      <c r="KGK8" s="195"/>
      <c r="KGL8" s="195"/>
      <c r="KGM8" s="195"/>
      <c r="KGN8" s="195"/>
      <c r="KGO8" s="195"/>
      <c r="KGP8" s="195"/>
      <c r="KGQ8" s="195"/>
      <c r="KGR8" s="195"/>
      <c r="KGS8" s="195"/>
      <c r="KGT8" s="195"/>
      <c r="KGU8" s="195"/>
      <c r="KGV8" s="195"/>
      <c r="KGW8" s="195"/>
      <c r="KGX8" s="195"/>
      <c r="KGY8" s="195"/>
      <c r="KGZ8" s="195"/>
      <c r="KHA8" s="195"/>
      <c r="KHB8" s="195"/>
      <c r="KHC8" s="195"/>
      <c r="KHD8" s="195"/>
      <c r="KHE8" s="195"/>
      <c r="KHF8" s="195"/>
      <c r="KHG8" s="195"/>
      <c r="KHH8" s="195"/>
      <c r="KHI8" s="195"/>
      <c r="KHJ8" s="195"/>
      <c r="KHK8" s="195"/>
      <c r="KHL8" s="195"/>
      <c r="KHM8" s="195"/>
      <c r="KHN8" s="195"/>
      <c r="KHO8" s="195"/>
      <c r="KHP8" s="195"/>
      <c r="KHQ8" s="195"/>
      <c r="KHR8" s="195"/>
      <c r="KHS8" s="195"/>
      <c r="KHT8" s="195"/>
      <c r="KHU8" s="195"/>
      <c r="KHV8" s="195"/>
      <c r="KHW8" s="195"/>
      <c r="KHX8" s="195"/>
      <c r="KHY8" s="195"/>
      <c r="KHZ8" s="195"/>
      <c r="KIA8" s="195"/>
      <c r="KIB8" s="195"/>
      <c r="KIC8" s="195"/>
      <c r="KID8" s="195"/>
      <c r="KIE8" s="195"/>
      <c r="KIF8" s="195"/>
      <c r="KIG8" s="195"/>
      <c r="KIH8" s="195"/>
      <c r="KII8" s="195"/>
      <c r="KIJ8" s="195"/>
      <c r="KIK8" s="195"/>
      <c r="KIL8" s="195"/>
      <c r="KIM8" s="195"/>
      <c r="KIN8" s="195"/>
      <c r="KIO8" s="195"/>
      <c r="KIP8" s="195"/>
      <c r="KIQ8" s="195"/>
      <c r="KIR8" s="195"/>
      <c r="KIS8" s="195"/>
      <c r="KIT8" s="195"/>
      <c r="KIU8" s="195"/>
      <c r="KIV8" s="195"/>
      <c r="KIW8" s="195"/>
      <c r="KIX8" s="195"/>
      <c r="KIY8" s="195"/>
      <c r="KIZ8" s="195"/>
      <c r="KJA8" s="195"/>
      <c r="KJB8" s="195"/>
      <c r="KJC8" s="195"/>
      <c r="KJD8" s="195"/>
      <c r="KJE8" s="195"/>
      <c r="KJF8" s="195"/>
      <c r="KJG8" s="195"/>
      <c r="KJH8" s="195"/>
      <c r="KJI8" s="195"/>
      <c r="KJJ8" s="195"/>
      <c r="KJK8" s="195"/>
      <c r="KJL8" s="195"/>
      <c r="KJM8" s="195"/>
      <c r="KJN8" s="195"/>
      <c r="KJO8" s="195"/>
      <c r="KJP8" s="195"/>
      <c r="KJQ8" s="195"/>
      <c r="KJR8" s="195"/>
      <c r="KJS8" s="195"/>
      <c r="KJT8" s="195"/>
      <c r="KJU8" s="195"/>
      <c r="KJV8" s="195"/>
      <c r="KJW8" s="195"/>
      <c r="KJX8" s="195"/>
      <c r="KJY8" s="195"/>
      <c r="KJZ8" s="195"/>
      <c r="KKA8" s="195"/>
      <c r="KKB8" s="195"/>
      <c r="KKC8" s="195"/>
      <c r="KKD8" s="195"/>
      <c r="KKE8" s="195"/>
      <c r="KKF8" s="195"/>
      <c r="KKG8" s="195"/>
      <c r="KKH8" s="195"/>
      <c r="KKI8" s="195"/>
      <c r="KKJ8" s="195"/>
      <c r="KKK8" s="195"/>
      <c r="KKL8" s="195"/>
      <c r="KKM8" s="195"/>
      <c r="KKN8" s="195"/>
      <c r="KKO8" s="195"/>
      <c r="KKP8" s="195"/>
      <c r="KKQ8" s="195"/>
      <c r="KKR8" s="195"/>
      <c r="KKS8" s="195"/>
      <c r="KKT8" s="195"/>
      <c r="KKU8" s="195"/>
      <c r="KKV8" s="195"/>
      <c r="KKW8" s="195"/>
      <c r="KKX8" s="195"/>
      <c r="KKY8" s="195"/>
      <c r="KKZ8" s="195"/>
      <c r="KLA8" s="195"/>
      <c r="KLB8" s="195"/>
      <c r="KLC8" s="195"/>
      <c r="KLD8" s="195"/>
      <c r="KLE8" s="195"/>
      <c r="KLF8" s="195"/>
      <c r="KLG8" s="195"/>
      <c r="KLH8" s="195"/>
      <c r="KLI8" s="195"/>
      <c r="KLJ8" s="195"/>
      <c r="KLK8" s="195"/>
      <c r="KLL8" s="195"/>
      <c r="KLM8" s="195"/>
      <c r="KLN8" s="195"/>
      <c r="KLO8" s="195"/>
      <c r="KLP8" s="195"/>
      <c r="KLQ8" s="195"/>
      <c r="KLR8" s="195"/>
      <c r="KLS8" s="195"/>
      <c r="KLT8" s="195"/>
      <c r="KLU8" s="195"/>
      <c r="KLV8" s="195"/>
      <c r="KLW8" s="195"/>
      <c r="KLX8" s="195"/>
      <c r="KLY8" s="195"/>
      <c r="KLZ8" s="195"/>
      <c r="KMA8" s="195"/>
      <c r="KMB8" s="195"/>
      <c r="KMC8" s="195"/>
      <c r="KMD8" s="195"/>
      <c r="KME8" s="195"/>
      <c r="KMF8" s="195"/>
      <c r="KMG8" s="195"/>
      <c r="KMH8" s="195"/>
      <c r="KMI8" s="195"/>
      <c r="KMJ8" s="195"/>
      <c r="KMK8" s="195"/>
      <c r="KML8" s="195"/>
      <c r="KMM8" s="195"/>
      <c r="KMN8" s="195"/>
      <c r="KMO8" s="195"/>
      <c r="KMP8" s="195"/>
      <c r="KMQ8" s="195"/>
      <c r="KMR8" s="195"/>
      <c r="KMS8" s="195"/>
      <c r="KMT8" s="195"/>
      <c r="KMU8" s="195"/>
      <c r="KMV8" s="195"/>
      <c r="KMW8" s="195"/>
      <c r="KMX8" s="195"/>
      <c r="KMY8" s="195"/>
      <c r="KMZ8" s="195"/>
      <c r="KNA8" s="195"/>
      <c r="KNB8" s="195"/>
      <c r="KNC8" s="195"/>
      <c r="KND8" s="195"/>
      <c r="KNE8" s="195"/>
      <c r="KNF8" s="195"/>
      <c r="KNG8" s="195"/>
      <c r="KNH8" s="195"/>
      <c r="KNI8" s="195"/>
      <c r="KNJ8" s="195"/>
      <c r="KNK8" s="195"/>
      <c r="KNL8" s="195"/>
      <c r="KNM8" s="195"/>
      <c r="KNN8" s="195"/>
      <c r="KNO8" s="195"/>
      <c r="KNP8" s="195"/>
      <c r="KNQ8" s="195"/>
      <c r="KNR8" s="195"/>
      <c r="KNS8" s="195"/>
      <c r="KNT8" s="195"/>
      <c r="KNU8" s="195"/>
      <c r="KNV8" s="195"/>
      <c r="KNW8" s="195"/>
      <c r="KNX8" s="195"/>
      <c r="KNY8" s="195"/>
      <c r="KNZ8" s="195"/>
      <c r="KOA8" s="195"/>
      <c r="KOB8" s="195"/>
      <c r="KOC8" s="195"/>
      <c r="KOD8" s="195"/>
      <c r="KOE8" s="195"/>
      <c r="KOF8" s="195"/>
      <c r="KOG8" s="195"/>
      <c r="KOH8" s="195"/>
      <c r="KOI8" s="195"/>
      <c r="KOJ8" s="195"/>
      <c r="KOK8" s="195"/>
      <c r="KOL8" s="195"/>
      <c r="KOM8" s="195"/>
      <c r="KON8" s="195"/>
      <c r="KOO8" s="195"/>
      <c r="KOP8" s="195"/>
      <c r="KOQ8" s="195"/>
      <c r="KOR8" s="195"/>
      <c r="KOS8" s="195"/>
      <c r="KOT8" s="195"/>
      <c r="KOU8" s="195"/>
      <c r="KOV8" s="195"/>
      <c r="KOW8" s="195"/>
      <c r="KOX8" s="195"/>
      <c r="KOY8" s="195"/>
      <c r="KOZ8" s="195"/>
      <c r="KPA8" s="195"/>
      <c r="KPB8" s="195"/>
      <c r="KPC8" s="195"/>
      <c r="KPD8" s="195"/>
      <c r="KPE8" s="195"/>
      <c r="KPF8" s="195"/>
      <c r="KPG8" s="195"/>
      <c r="KPH8" s="195"/>
      <c r="KPI8" s="195"/>
      <c r="KPJ8" s="195"/>
      <c r="KPK8" s="195"/>
      <c r="KPL8" s="195"/>
      <c r="KPM8" s="195"/>
      <c r="KPN8" s="195"/>
      <c r="KPO8" s="195"/>
      <c r="KPP8" s="195"/>
      <c r="KPQ8" s="195"/>
      <c r="KPR8" s="195"/>
      <c r="KPS8" s="195"/>
      <c r="KPT8" s="195"/>
      <c r="KPU8" s="195"/>
      <c r="KPV8" s="195"/>
      <c r="KPW8" s="195"/>
      <c r="KPX8" s="195"/>
      <c r="KPY8" s="195"/>
      <c r="KPZ8" s="195"/>
      <c r="KQA8" s="195"/>
      <c r="KQB8" s="195"/>
      <c r="KQC8" s="195"/>
      <c r="KQD8" s="195"/>
      <c r="KQE8" s="195"/>
      <c r="KQF8" s="195"/>
      <c r="KQG8" s="195"/>
      <c r="KQH8" s="195"/>
      <c r="KQI8" s="195"/>
      <c r="KQJ8" s="195"/>
      <c r="KQK8" s="195"/>
      <c r="KQL8" s="195"/>
      <c r="KQM8" s="195"/>
      <c r="KQN8" s="195"/>
      <c r="KQO8" s="195"/>
      <c r="KQP8" s="195"/>
      <c r="KQQ8" s="195"/>
      <c r="KQR8" s="195"/>
      <c r="KQS8" s="195"/>
      <c r="KQT8" s="195"/>
      <c r="KQU8" s="195"/>
      <c r="KQV8" s="195"/>
      <c r="KQW8" s="195"/>
      <c r="KQX8" s="195"/>
      <c r="KQY8" s="195"/>
      <c r="KQZ8" s="195"/>
      <c r="KRA8" s="195"/>
      <c r="KRB8" s="195"/>
      <c r="KRC8" s="195"/>
      <c r="KRD8" s="195"/>
      <c r="KRE8" s="195"/>
      <c r="KRF8" s="195"/>
      <c r="KRG8" s="195"/>
      <c r="KRH8" s="195"/>
      <c r="KRI8" s="195"/>
      <c r="KRJ8" s="195"/>
      <c r="KRK8" s="195"/>
      <c r="KRL8" s="195"/>
      <c r="KRM8" s="195"/>
      <c r="KRN8" s="195"/>
      <c r="KRO8" s="195"/>
      <c r="KRP8" s="195"/>
      <c r="KRQ8" s="195"/>
      <c r="KRR8" s="195"/>
      <c r="KRS8" s="195"/>
      <c r="KRT8" s="195"/>
      <c r="KRU8" s="195"/>
      <c r="KRV8" s="195"/>
      <c r="KRW8" s="195"/>
      <c r="KRX8" s="195"/>
      <c r="KRY8" s="195"/>
      <c r="KRZ8" s="195"/>
      <c r="KSA8" s="195"/>
      <c r="KSB8" s="195"/>
      <c r="KSC8" s="195"/>
      <c r="KSD8" s="195"/>
      <c r="KSE8" s="195"/>
      <c r="KSF8" s="195"/>
      <c r="KSG8" s="195"/>
      <c r="KSH8" s="195"/>
      <c r="KSI8" s="195"/>
      <c r="KSJ8" s="195"/>
      <c r="KSK8" s="195"/>
      <c r="KSL8" s="195"/>
      <c r="KSM8" s="195"/>
      <c r="KSN8" s="195"/>
      <c r="KSO8" s="195"/>
      <c r="KSP8" s="195"/>
      <c r="KSQ8" s="195"/>
      <c r="KSR8" s="195"/>
      <c r="KSS8" s="195"/>
      <c r="KST8" s="195"/>
      <c r="KSU8" s="195"/>
      <c r="KSV8" s="195"/>
      <c r="KSW8" s="195"/>
      <c r="KSX8" s="195"/>
      <c r="KSY8" s="195"/>
      <c r="KSZ8" s="195"/>
      <c r="KTA8" s="195"/>
      <c r="KTB8" s="195"/>
      <c r="KTC8" s="195"/>
      <c r="KTD8" s="195"/>
      <c r="KTE8" s="195"/>
      <c r="KTF8" s="195"/>
      <c r="KTG8" s="195"/>
      <c r="KTH8" s="195"/>
      <c r="KTI8" s="195"/>
      <c r="KTJ8" s="195"/>
      <c r="KTK8" s="195"/>
      <c r="KTL8" s="195"/>
      <c r="KTM8" s="195"/>
      <c r="KTN8" s="195"/>
      <c r="KTO8" s="195"/>
      <c r="KTP8" s="195"/>
      <c r="KTQ8" s="195"/>
      <c r="KTR8" s="195"/>
      <c r="KTS8" s="195"/>
      <c r="KTT8" s="195"/>
      <c r="KTU8" s="195"/>
      <c r="KTV8" s="195"/>
      <c r="KTW8" s="195"/>
      <c r="KTX8" s="195"/>
      <c r="KTY8" s="195"/>
      <c r="KTZ8" s="195"/>
      <c r="KUA8" s="195"/>
      <c r="KUB8" s="195"/>
      <c r="KUC8" s="195"/>
      <c r="KUD8" s="195"/>
      <c r="KUE8" s="195"/>
      <c r="KUF8" s="195"/>
      <c r="KUG8" s="195"/>
      <c r="KUH8" s="195"/>
      <c r="KUI8" s="195"/>
      <c r="KUJ8" s="195"/>
      <c r="KUK8" s="195"/>
      <c r="KUL8" s="195"/>
      <c r="KUM8" s="195"/>
      <c r="KUN8" s="195"/>
      <c r="KUO8" s="195"/>
      <c r="KUP8" s="195"/>
      <c r="KUQ8" s="195"/>
      <c r="KUR8" s="195"/>
      <c r="KUS8" s="195"/>
      <c r="KUT8" s="195"/>
      <c r="KUU8" s="195"/>
      <c r="KUV8" s="195"/>
      <c r="KUW8" s="195"/>
      <c r="KUX8" s="195"/>
      <c r="KUY8" s="195"/>
      <c r="KUZ8" s="195"/>
      <c r="KVA8" s="195"/>
      <c r="KVB8" s="195"/>
      <c r="KVC8" s="195"/>
      <c r="KVD8" s="195"/>
      <c r="KVE8" s="195"/>
      <c r="KVF8" s="195"/>
      <c r="KVG8" s="195"/>
      <c r="KVH8" s="195"/>
      <c r="KVI8" s="195"/>
      <c r="KVJ8" s="195"/>
      <c r="KVK8" s="195"/>
      <c r="KVL8" s="195"/>
      <c r="KVM8" s="195"/>
      <c r="KVN8" s="195"/>
      <c r="KVO8" s="195"/>
      <c r="KVP8" s="195"/>
      <c r="KVQ8" s="195"/>
      <c r="KVR8" s="195"/>
      <c r="KVS8" s="195"/>
      <c r="KVT8" s="195"/>
      <c r="KVU8" s="195"/>
      <c r="KVV8" s="195"/>
      <c r="KVW8" s="195"/>
      <c r="KVX8" s="195"/>
      <c r="KVY8" s="195"/>
      <c r="KVZ8" s="195"/>
      <c r="KWA8" s="195"/>
      <c r="KWB8" s="195"/>
      <c r="KWC8" s="195"/>
      <c r="KWD8" s="195"/>
      <c r="KWE8" s="195"/>
      <c r="KWF8" s="195"/>
      <c r="KWG8" s="195"/>
      <c r="KWH8" s="195"/>
      <c r="KWI8" s="195"/>
      <c r="KWJ8" s="195"/>
      <c r="KWK8" s="195"/>
      <c r="KWL8" s="195"/>
      <c r="KWM8" s="195"/>
      <c r="KWN8" s="195"/>
      <c r="KWO8" s="195"/>
      <c r="KWP8" s="195"/>
      <c r="KWQ8" s="195"/>
      <c r="KWR8" s="195"/>
      <c r="KWS8" s="195"/>
      <c r="KWT8" s="195"/>
      <c r="KWU8" s="195"/>
      <c r="KWV8" s="195"/>
      <c r="KWW8" s="195"/>
      <c r="KWX8" s="195"/>
      <c r="KWY8" s="195"/>
      <c r="KWZ8" s="195"/>
      <c r="KXA8" s="195"/>
      <c r="KXB8" s="195"/>
      <c r="KXC8" s="195"/>
      <c r="KXD8" s="195"/>
      <c r="KXE8" s="195"/>
      <c r="KXF8" s="195"/>
      <c r="KXG8" s="195"/>
      <c r="KXH8" s="195"/>
      <c r="KXI8" s="195"/>
      <c r="KXJ8" s="195"/>
      <c r="KXK8" s="195"/>
      <c r="KXL8" s="195"/>
      <c r="KXM8" s="195"/>
      <c r="KXN8" s="195"/>
      <c r="KXO8" s="195"/>
      <c r="KXP8" s="195"/>
      <c r="KXQ8" s="195"/>
      <c r="KXR8" s="195"/>
      <c r="KXS8" s="195"/>
      <c r="KXT8" s="195"/>
      <c r="KXU8" s="195"/>
      <c r="KXV8" s="195"/>
      <c r="KXW8" s="195"/>
      <c r="KXX8" s="195"/>
      <c r="KXY8" s="195"/>
      <c r="KXZ8" s="195"/>
      <c r="KYA8" s="195"/>
      <c r="KYB8" s="195"/>
      <c r="KYC8" s="195"/>
      <c r="KYD8" s="195"/>
      <c r="KYE8" s="195"/>
      <c r="KYF8" s="195"/>
      <c r="KYG8" s="195"/>
      <c r="KYH8" s="195"/>
      <c r="KYI8" s="195"/>
      <c r="KYJ8" s="195"/>
      <c r="KYK8" s="195"/>
      <c r="KYL8" s="195"/>
      <c r="KYM8" s="195"/>
      <c r="KYN8" s="195"/>
      <c r="KYO8" s="195"/>
      <c r="KYP8" s="195"/>
      <c r="KYQ8" s="195"/>
      <c r="KYR8" s="195"/>
      <c r="KYS8" s="195"/>
      <c r="KYT8" s="195"/>
      <c r="KYU8" s="195"/>
      <c r="KYV8" s="195"/>
      <c r="KYW8" s="195"/>
      <c r="KYX8" s="195"/>
      <c r="KYY8" s="195"/>
      <c r="KYZ8" s="195"/>
      <c r="KZA8" s="195"/>
      <c r="KZB8" s="195"/>
      <c r="KZC8" s="195"/>
      <c r="KZD8" s="195"/>
      <c r="KZE8" s="195"/>
      <c r="KZF8" s="195"/>
      <c r="KZG8" s="195"/>
      <c r="KZH8" s="195"/>
      <c r="KZI8" s="195"/>
      <c r="KZJ8" s="195"/>
      <c r="KZK8" s="195"/>
      <c r="KZL8" s="195"/>
      <c r="KZM8" s="195"/>
      <c r="KZN8" s="195"/>
      <c r="KZO8" s="195"/>
      <c r="KZP8" s="195"/>
      <c r="KZQ8" s="195"/>
      <c r="KZR8" s="195"/>
      <c r="KZS8" s="195"/>
      <c r="KZT8" s="195"/>
      <c r="KZU8" s="195"/>
      <c r="KZV8" s="195"/>
      <c r="KZW8" s="195"/>
      <c r="KZX8" s="195"/>
      <c r="KZY8" s="195"/>
      <c r="KZZ8" s="195"/>
      <c r="LAA8" s="195"/>
      <c r="LAB8" s="195"/>
      <c r="LAC8" s="195"/>
      <c r="LAD8" s="195"/>
      <c r="LAE8" s="195"/>
      <c r="LAF8" s="195"/>
      <c r="LAG8" s="195"/>
      <c r="LAH8" s="195"/>
      <c r="LAI8" s="195"/>
      <c r="LAJ8" s="195"/>
      <c r="LAK8" s="195"/>
      <c r="LAL8" s="195"/>
      <c r="LAM8" s="195"/>
      <c r="LAN8" s="195"/>
      <c r="LAO8" s="195"/>
      <c r="LAP8" s="195"/>
      <c r="LAQ8" s="195"/>
      <c r="LAR8" s="195"/>
      <c r="LAS8" s="195"/>
      <c r="LAT8" s="195"/>
      <c r="LAU8" s="195"/>
      <c r="LAV8" s="195"/>
      <c r="LAW8" s="195"/>
      <c r="LAX8" s="195"/>
      <c r="LAY8" s="195"/>
      <c r="LAZ8" s="195"/>
      <c r="LBA8" s="195"/>
      <c r="LBB8" s="195"/>
      <c r="LBC8" s="195"/>
      <c r="LBD8" s="195"/>
      <c r="LBE8" s="195"/>
      <c r="LBF8" s="195"/>
      <c r="LBG8" s="195"/>
      <c r="LBH8" s="195"/>
      <c r="LBI8" s="195"/>
      <c r="LBJ8" s="195"/>
      <c r="LBK8" s="195"/>
      <c r="LBL8" s="195"/>
      <c r="LBM8" s="195"/>
      <c r="LBN8" s="195"/>
      <c r="LBO8" s="195"/>
      <c r="LBP8" s="195"/>
      <c r="LBQ8" s="195"/>
      <c r="LBR8" s="195"/>
      <c r="LBS8" s="195"/>
      <c r="LBT8" s="195"/>
      <c r="LBU8" s="195"/>
      <c r="LBV8" s="195"/>
      <c r="LBW8" s="195"/>
      <c r="LBX8" s="195"/>
      <c r="LBY8" s="195"/>
      <c r="LBZ8" s="195"/>
      <c r="LCA8" s="195"/>
      <c r="LCB8" s="195"/>
      <c r="LCC8" s="195"/>
      <c r="LCD8" s="195"/>
      <c r="LCE8" s="195"/>
      <c r="LCF8" s="195"/>
      <c r="LCG8" s="195"/>
      <c r="LCH8" s="195"/>
      <c r="LCI8" s="195"/>
      <c r="LCJ8" s="195"/>
      <c r="LCK8" s="195"/>
      <c r="LCL8" s="195"/>
      <c r="LCM8" s="195"/>
      <c r="LCN8" s="195"/>
      <c r="LCO8" s="195"/>
      <c r="LCP8" s="195"/>
      <c r="LCQ8" s="195"/>
      <c r="LCR8" s="195"/>
      <c r="LCS8" s="195"/>
      <c r="LCT8" s="195"/>
      <c r="LCU8" s="195"/>
      <c r="LCV8" s="195"/>
      <c r="LCW8" s="195"/>
      <c r="LCX8" s="195"/>
      <c r="LCY8" s="195"/>
      <c r="LCZ8" s="195"/>
      <c r="LDA8" s="195"/>
      <c r="LDB8" s="195"/>
      <c r="LDC8" s="195"/>
      <c r="LDD8" s="195"/>
      <c r="LDE8" s="195"/>
      <c r="LDF8" s="195"/>
      <c r="LDG8" s="195"/>
      <c r="LDH8" s="195"/>
      <c r="LDI8" s="195"/>
      <c r="LDJ8" s="195"/>
      <c r="LDK8" s="195"/>
      <c r="LDL8" s="195"/>
      <c r="LDM8" s="195"/>
      <c r="LDN8" s="195"/>
      <c r="LDO8" s="195"/>
      <c r="LDP8" s="195"/>
      <c r="LDQ8" s="195"/>
      <c r="LDR8" s="195"/>
      <c r="LDS8" s="195"/>
      <c r="LDT8" s="195"/>
      <c r="LDU8" s="195"/>
      <c r="LDV8" s="195"/>
      <c r="LDW8" s="195"/>
      <c r="LDX8" s="195"/>
      <c r="LDY8" s="195"/>
      <c r="LDZ8" s="195"/>
      <c r="LEA8" s="195"/>
      <c r="LEB8" s="195"/>
      <c r="LEC8" s="195"/>
      <c r="LED8" s="195"/>
      <c r="LEE8" s="195"/>
      <c r="LEF8" s="195"/>
      <c r="LEG8" s="195"/>
      <c r="LEH8" s="195"/>
      <c r="LEI8" s="195"/>
      <c r="LEJ8" s="195"/>
      <c r="LEK8" s="195"/>
      <c r="LEL8" s="195"/>
      <c r="LEM8" s="195"/>
      <c r="LEN8" s="195"/>
      <c r="LEO8" s="195"/>
      <c r="LEP8" s="195"/>
      <c r="LEQ8" s="195"/>
      <c r="LER8" s="195"/>
      <c r="LES8" s="195"/>
      <c r="LET8" s="195"/>
      <c r="LEU8" s="195"/>
      <c r="LEV8" s="195"/>
      <c r="LEW8" s="195"/>
      <c r="LEX8" s="195"/>
      <c r="LEY8" s="195"/>
      <c r="LEZ8" s="195"/>
      <c r="LFA8" s="195"/>
      <c r="LFB8" s="195"/>
      <c r="LFC8" s="195"/>
      <c r="LFD8" s="195"/>
      <c r="LFE8" s="195"/>
      <c r="LFF8" s="195"/>
      <c r="LFG8" s="195"/>
      <c r="LFH8" s="195"/>
      <c r="LFI8" s="195"/>
      <c r="LFJ8" s="195"/>
      <c r="LFK8" s="195"/>
      <c r="LFL8" s="195"/>
      <c r="LFM8" s="195"/>
      <c r="LFN8" s="195"/>
      <c r="LFO8" s="195"/>
      <c r="LFP8" s="195"/>
      <c r="LFQ8" s="195"/>
      <c r="LFR8" s="195"/>
      <c r="LFS8" s="195"/>
      <c r="LFT8" s="195"/>
      <c r="LFU8" s="195"/>
      <c r="LFV8" s="195"/>
      <c r="LFW8" s="195"/>
      <c r="LFX8" s="195"/>
      <c r="LFY8" s="195"/>
      <c r="LFZ8" s="195"/>
      <c r="LGA8" s="195"/>
      <c r="LGB8" s="195"/>
      <c r="LGC8" s="195"/>
      <c r="LGD8" s="195"/>
      <c r="LGE8" s="195"/>
      <c r="LGF8" s="195"/>
      <c r="LGG8" s="195"/>
      <c r="LGH8" s="195"/>
      <c r="LGI8" s="195"/>
      <c r="LGJ8" s="195"/>
      <c r="LGK8" s="195"/>
      <c r="LGL8" s="195"/>
      <c r="LGM8" s="195"/>
      <c r="LGN8" s="195"/>
      <c r="LGO8" s="195"/>
      <c r="LGP8" s="195"/>
      <c r="LGQ8" s="195"/>
      <c r="LGR8" s="195"/>
      <c r="LGS8" s="195"/>
      <c r="LGT8" s="195"/>
      <c r="LGU8" s="195"/>
      <c r="LGV8" s="195"/>
      <c r="LGW8" s="195"/>
      <c r="LGX8" s="195"/>
      <c r="LGY8" s="195"/>
      <c r="LGZ8" s="195"/>
      <c r="LHA8" s="195"/>
      <c r="LHB8" s="195"/>
      <c r="LHC8" s="195"/>
      <c r="LHD8" s="195"/>
      <c r="LHE8" s="195"/>
      <c r="LHF8" s="195"/>
      <c r="LHG8" s="195"/>
      <c r="LHH8" s="195"/>
      <c r="LHI8" s="195"/>
      <c r="LHJ8" s="195"/>
      <c r="LHK8" s="195"/>
      <c r="LHL8" s="195"/>
      <c r="LHM8" s="195"/>
      <c r="LHN8" s="195"/>
      <c r="LHO8" s="195"/>
      <c r="LHP8" s="195"/>
      <c r="LHQ8" s="195"/>
      <c r="LHR8" s="195"/>
      <c r="LHS8" s="195"/>
      <c r="LHT8" s="195"/>
      <c r="LHU8" s="195"/>
      <c r="LHV8" s="195"/>
      <c r="LHW8" s="195"/>
      <c r="LHX8" s="195"/>
      <c r="LHY8" s="195"/>
      <c r="LHZ8" s="195"/>
      <c r="LIA8" s="195"/>
      <c r="LIB8" s="195"/>
      <c r="LIC8" s="195"/>
      <c r="LID8" s="195"/>
      <c r="LIE8" s="195"/>
      <c r="LIF8" s="195"/>
      <c r="LIG8" s="195"/>
      <c r="LIH8" s="195"/>
      <c r="LII8" s="195"/>
      <c r="LIJ8" s="195"/>
      <c r="LIK8" s="195"/>
      <c r="LIL8" s="195"/>
      <c r="LIM8" s="195"/>
      <c r="LIN8" s="195"/>
      <c r="LIO8" s="195"/>
      <c r="LIP8" s="195"/>
      <c r="LIQ8" s="195"/>
      <c r="LIR8" s="195"/>
      <c r="LIS8" s="195"/>
      <c r="LIT8" s="195"/>
      <c r="LIU8" s="195"/>
      <c r="LIV8" s="195"/>
      <c r="LIW8" s="195"/>
      <c r="LIX8" s="195"/>
      <c r="LIY8" s="195"/>
      <c r="LIZ8" s="195"/>
      <c r="LJA8" s="195"/>
      <c r="LJB8" s="195"/>
      <c r="LJC8" s="195"/>
      <c r="LJD8" s="195"/>
      <c r="LJE8" s="195"/>
      <c r="LJF8" s="195"/>
      <c r="LJG8" s="195"/>
      <c r="LJH8" s="195"/>
      <c r="LJI8" s="195"/>
      <c r="LJJ8" s="195"/>
      <c r="LJK8" s="195"/>
      <c r="LJL8" s="195"/>
      <c r="LJM8" s="195"/>
      <c r="LJN8" s="195"/>
      <c r="LJO8" s="195"/>
      <c r="LJP8" s="195"/>
      <c r="LJQ8" s="195"/>
      <c r="LJR8" s="195"/>
      <c r="LJS8" s="195"/>
      <c r="LJT8" s="195"/>
      <c r="LJU8" s="195"/>
      <c r="LJV8" s="195"/>
      <c r="LJW8" s="195"/>
      <c r="LJX8" s="195"/>
      <c r="LJY8" s="195"/>
      <c r="LJZ8" s="195"/>
      <c r="LKA8" s="195"/>
      <c r="LKB8" s="195"/>
      <c r="LKC8" s="195"/>
      <c r="LKD8" s="195"/>
      <c r="LKE8" s="195"/>
      <c r="LKF8" s="195"/>
      <c r="LKG8" s="195"/>
      <c r="LKH8" s="195"/>
      <c r="LKI8" s="195"/>
      <c r="LKJ8" s="195"/>
      <c r="LKK8" s="195"/>
      <c r="LKL8" s="195"/>
      <c r="LKM8" s="195"/>
      <c r="LKN8" s="195"/>
      <c r="LKO8" s="195"/>
      <c r="LKP8" s="195"/>
      <c r="LKQ8" s="195"/>
      <c r="LKR8" s="195"/>
      <c r="LKS8" s="195"/>
      <c r="LKT8" s="195"/>
      <c r="LKU8" s="195"/>
      <c r="LKV8" s="195"/>
      <c r="LKW8" s="195"/>
      <c r="LKX8" s="195"/>
      <c r="LKY8" s="195"/>
      <c r="LKZ8" s="195"/>
      <c r="LLA8" s="195"/>
      <c r="LLB8" s="195"/>
      <c r="LLC8" s="195"/>
      <c r="LLD8" s="195"/>
      <c r="LLE8" s="195"/>
      <c r="LLF8" s="195"/>
      <c r="LLG8" s="195"/>
      <c r="LLH8" s="195"/>
      <c r="LLI8" s="195"/>
      <c r="LLJ8" s="195"/>
      <c r="LLK8" s="195"/>
      <c r="LLL8" s="195"/>
      <c r="LLM8" s="195"/>
      <c r="LLN8" s="195"/>
      <c r="LLO8" s="195"/>
      <c r="LLP8" s="195"/>
      <c r="LLQ8" s="195"/>
      <c r="LLR8" s="195"/>
      <c r="LLS8" s="195"/>
      <c r="LLT8" s="195"/>
      <c r="LLU8" s="195"/>
      <c r="LLV8" s="195"/>
      <c r="LLW8" s="195"/>
      <c r="LLX8" s="195"/>
      <c r="LLY8" s="195"/>
      <c r="LLZ8" s="195"/>
      <c r="LMA8" s="195"/>
      <c r="LMB8" s="195"/>
      <c r="LMC8" s="195"/>
      <c r="LMD8" s="195"/>
      <c r="LME8" s="195"/>
      <c r="LMF8" s="195"/>
      <c r="LMG8" s="195"/>
      <c r="LMH8" s="195"/>
      <c r="LMI8" s="195"/>
      <c r="LMJ8" s="195"/>
      <c r="LMK8" s="195"/>
      <c r="LML8" s="195"/>
      <c r="LMM8" s="195"/>
      <c r="LMN8" s="195"/>
      <c r="LMO8" s="195"/>
      <c r="LMP8" s="195"/>
      <c r="LMQ8" s="195"/>
      <c r="LMR8" s="195"/>
      <c r="LMS8" s="195"/>
      <c r="LMT8" s="195"/>
      <c r="LMU8" s="195"/>
      <c r="LMV8" s="195"/>
      <c r="LMW8" s="195"/>
      <c r="LMX8" s="195"/>
      <c r="LMY8" s="195"/>
      <c r="LMZ8" s="195"/>
      <c r="LNA8" s="195"/>
      <c r="LNB8" s="195"/>
      <c r="LNC8" s="195"/>
      <c r="LND8" s="195"/>
      <c r="LNE8" s="195"/>
      <c r="LNF8" s="195"/>
      <c r="LNG8" s="195"/>
      <c r="LNH8" s="195"/>
      <c r="LNI8" s="195"/>
      <c r="LNJ8" s="195"/>
      <c r="LNK8" s="195"/>
      <c r="LNL8" s="195"/>
      <c r="LNM8" s="195"/>
      <c r="LNN8" s="195"/>
      <c r="LNO8" s="195"/>
      <c r="LNP8" s="195"/>
      <c r="LNQ8" s="195"/>
      <c r="LNR8" s="195"/>
      <c r="LNS8" s="195"/>
      <c r="LNT8" s="195"/>
      <c r="LNU8" s="195"/>
      <c r="LNV8" s="195"/>
      <c r="LNW8" s="195"/>
      <c r="LNX8" s="195"/>
      <c r="LNY8" s="195"/>
      <c r="LNZ8" s="195"/>
      <c r="LOA8" s="195"/>
      <c r="LOB8" s="195"/>
      <c r="LOC8" s="195"/>
      <c r="LOD8" s="195"/>
      <c r="LOE8" s="195"/>
      <c r="LOF8" s="195"/>
      <c r="LOG8" s="195"/>
      <c r="LOH8" s="195"/>
      <c r="LOI8" s="195"/>
      <c r="LOJ8" s="195"/>
      <c r="LOK8" s="195"/>
      <c r="LOL8" s="195"/>
      <c r="LOM8" s="195"/>
      <c r="LON8" s="195"/>
      <c r="LOO8" s="195"/>
      <c r="LOP8" s="195"/>
      <c r="LOQ8" s="195"/>
      <c r="LOR8" s="195"/>
      <c r="LOS8" s="195"/>
      <c r="LOT8" s="195"/>
      <c r="LOU8" s="195"/>
      <c r="LOV8" s="195"/>
      <c r="LOW8" s="195"/>
      <c r="LOX8" s="195"/>
      <c r="LOY8" s="195"/>
      <c r="LOZ8" s="195"/>
      <c r="LPA8" s="195"/>
      <c r="LPB8" s="195"/>
      <c r="LPC8" s="195"/>
      <c r="LPD8" s="195"/>
      <c r="LPE8" s="195"/>
      <c r="LPF8" s="195"/>
      <c r="LPG8" s="195"/>
      <c r="LPH8" s="195"/>
      <c r="LPI8" s="195"/>
      <c r="LPJ8" s="195"/>
      <c r="LPK8" s="195"/>
      <c r="LPL8" s="195"/>
      <c r="LPM8" s="195"/>
      <c r="LPN8" s="195"/>
      <c r="LPO8" s="195"/>
      <c r="LPP8" s="195"/>
      <c r="LPQ8" s="195"/>
      <c r="LPR8" s="195"/>
      <c r="LPS8" s="195"/>
      <c r="LPT8" s="195"/>
      <c r="LPU8" s="195"/>
      <c r="LPV8" s="195"/>
      <c r="LPW8" s="195"/>
      <c r="LPX8" s="195"/>
      <c r="LPY8" s="195"/>
      <c r="LPZ8" s="195"/>
      <c r="LQA8" s="195"/>
      <c r="LQB8" s="195"/>
      <c r="LQC8" s="195"/>
      <c r="LQD8" s="195"/>
      <c r="LQE8" s="195"/>
      <c r="LQF8" s="195"/>
      <c r="LQG8" s="195"/>
      <c r="LQH8" s="195"/>
      <c r="LQI8" s="195"/>
      <c r="LQJ8" s="195"/>
      <c r="LQK8" s="195"/>
      <c r="LQL8" s="195"/>
      <c r="LQM8" s="195"/>
      <c r="LQN8" s="195"/>
      <c r="LQO8" s="195"/>
      <c r="LQP8" s="195"/>
      <c r="LQQ8" s="195"/>
      <c r="LQR8" s="195"/>
      <c r="LQS8" s="195"/>
      <c r="LQT8" s="195"/>
      <c r="LQU8" s="195"/>
      <c r="LQV8" s="195"/>
      <c r="LQW8" s="195"/>
      <c r="LQX8" s="195"/>
      <c r="LQY8" s="195"/>
      <c r="LQZ8" s="195"/>
      <c r="LRA8" s="195"/>
      <c r="LRB8" s="195"/>
      <c r="LRC8" s="195"/>
      <c r="LRD8" s="195"/>
      <c r="LRE8" s="195"/>
      <c r="LRF8" s="195"/>
      <c r="LRG8" s="195"/>
      <c r="LRH8" s="195"/>
      <c r="LRI8" s="195"/>
      <c r="LRJ8" s="195"/>
      <c r="LRK8" s="195"/>
      <c r="LRL8" s="195"/>
      <c r="LRM8" s="195"/>
      <c r="LRN8" s="195"/>
      <c r="LRO8" s="195"/>
      <c r="LRP8" s="195"/>
      <c r="LRQ8" s="195"/>
      <c r="LRR8" s="195"/>
      <c r="LRS8" s="195"/>
      <c r="LRT8" s="195"/>
      <c r="LRU8" s="195"/>
      <c r="LRV8" s="195"/>
      <c r="LRW8" s="195"/>
      <c r="LRX8" s="195"/>
      <c r="LRY8" s="195"/>
      <c r="LRZ8" s="195"/>
      <c r="LSA8" s="195"/>
      <c r="LSB8" s="195"/>
      <c r="LSC8" s="195"/>
      <c r="LSD8" s="195"/>
      <c r="LSE8" s="195"/>
      <c r="LSF8" s="195"/>
      <c r="LSG8" s="195"/>
      <c r="LSH8" s="195"/>
      <c r="LSI8" s="195"/>
      <c r="LSJ8" s="195"/>
      <c r="LSK8" s="195"/>
      <c r="LSL8" s="195"/>
      <c r="LSM8" s="195"/>
      <c r="LSN8" s="195"/>
      <c r="LSO8" s="195"/>
      <c r="LSP8" s="195"/>
      <c r="LSQ8" s="195"/>
      <c r="LSR8" s="195"/>
      <c r="LSS8" s="195"/>
      <c r="LST8" s="195"/>
      <c r="LSU8" s="195"/>
      <c r="LSV8" s="195"/>
      <c r="LSW8" s="195"/>
      <c r="LSX8" s="195"/>
      <c r="LSY8" s="195"/>
      <c r="LSZ8" s="195"/>
      <c r="LTA8" s="195"/>
      <c r="LTB8" s="195"/>
      <c r="LTC8" s="195"/>
      <c r="LTD8" s="195"/>
      <c r="LTE8" s="195"/>
      <c r="LTF8" s="195"/>
      <c r="LTG8" s="195"/>
      <c r="LTH8" s="195"/>
      <c r="LTI8" s="195"/>
      <c r="LTJ8" s="195"/>
      <c r="LTK8" s="195"/>
      <c r="LTL8" s="195"/>
      <c r="LTM8" s="195"/>
      <c r="LTN8" s="195"/>
      <c r="LTO8" s="195"/>
      <c r="LTP8" s="195"/>
      <c r="LTQ8" s="195"/>
      <c r="LTR8" s="195"/>
      <c r="LTS8" s="195"/>
      <c r="LTT8" s="195"/>
      <c r="LTU8" s="195"/>
      <c r="LTV8" s="195"/>
      <c r="LTW8" s="195"/>
      <c r="LTX8" s="195"/>
      <c r="LTY8" s="195"/>
      <c r="LTZ8" s="195"/>
      <c r="LUA8" s="195"/>
      <c r="LUB8" s="195"/>
      <c r="LUC8" s="195"/>
      <c r="LUD8" s="195"/>
      <c r="LUE8" s="195"/>
      <c r="LUF8" s="195"/>
      <c r="LUG8" s="195"/>
      <c r="LUH8" s="195"/>
      <c r="LUI8" s="195"/>
      <c r="LUJ8" s="195"/>
      <c r="LUK8" s="195"/>
      <c r="LUL8" s="195"/>
      <c r="LUM8" s="195"/>
      <c r="LUN8" s="195"/>
      <c r="LUO8" s="195"/>
      <c r="LUP8" s="195"/>
      <c r="LUQ8" s="195"/>
      <c r="LUR8" s="195"/>
      <c r="LUS8" s="195"/>
      <c r="LUT8" s="195"/>
      <c r="LUU8" s="195"/>
      <c r="LUV8" s="195"/>
      <c r="LUW8" s="195"/>
      <c r="LUX8" s="195"/>
      <c r="LUY8" s="195"/>
      <c r="LUZ8" s="195"/>
      <c r="LVA8" s="195"/>
      <c r="LVB8" s="195"/>
      <c r="LVC8" s="195"/>
      <c r="LVD8" s="195"/>
      <c r="LVE8" s="195"/>
      <c r="LVF8" s="195"/>
      <c r="LVG8" s="195"/>
      <c r="LVH8" s="195"/>
      <c r="LVI8" s="195"/>
      <c r="LVJ8" s="195"/>
      <c r="LVK8" s="195"/>
      <c r="LVL8" s="195"/>
      <c r="LVM8" s="195"/>
      <c r="LVN8" s="195"/>
      <c r="LVO8" s="195"/>
      <c r="LVP8" s="195"/>
      <c r="LVQ8" s="195"/>
      <c r="LVR8" s="195"/>
      <c r="LVS8" s="195"/>
      <c r="LVT8" s="195"/>
      <c r="LVU8" s="195"/>
      <c r="LVV8" s="195"/>
      <c r="LVW8" s="195"/>
      <c r="LVX8" s="195"/>
      <c r="LVY8" s="195"/>
      <c r="LVZ8" s="195"/>
      <c r="LWA8" s="195"/>
      <c r="LWB8" s="195"/>
      <c r="LWC8" s="195"/>
      <c r="LWD8" s="195"/>
      <c r="LWE8" s="195"/>
      <c r="LWF8" s="195"/>
      <c r="LWG8" s="195"/>
      <c r="LWH8" s="195"/>
      <c r="LWI8" s="195"/>
      <c r="LWJ8" s="195"/>
      <c r="LWK8" s="195"/>
      <c r="LWL8" s="195"/>
      <c r="LWM8" s="195"/>
      <c r="LWN8" s="195"/>
      <c r="LWO8" s="195"/>
      <c r="LWP8" s="195"/>
      <c r="LWQ8" s="195"/>
      <c r="LWR8" s="195"/>
      <c r="LWS8" s="195"/>
      <c r="LWT8" s="195"/>
      <c r="LWU8" s="195"/>
      <c r="LWV8" s="195"/>
      <c r="LWW8" s="195"/>
      <c r="LWX8" s="195"/>
      <c r="LWY8" s="195"/>
      <c r="LWZ8" s="195"/>
      <c r="LXA8" s="195"/>
      <c r="LXB8" s="195"/>
      <c r="LXC8" s="195"/>
      <c r="LXD8" s="195"/>
      <c r="LXE8" s="195"/>
      <c r="LXF8" s="195"/>
      <c r="LXG8" s="195"/>
      <c r="LXH8" s="195"/>
      <c r="LXI8" s="195"/>
      <c r="LXJ8" s="195"/>
      <c r="LXK8" s="195"/>
      <c r="LXL8" s="195"/>
      <c r="LXM8" s="195"/>
      <c r="LXN8" s="195"/>
      <c r="LXO8" s="195"/>
      <c r="LXP8" s="195"/>
      <c r="LXQ8" s="195"/>
      <c r="LXR8" s="195"/>
      <c r="LXS8" s="195"/>
      <c r="LXT8" s="195"/>
      <c r="LXU8" s="195"/>
      <c r="LXV8" s="195"/>
      <c r="LXW8" s="195"/>
      <c r="LXX8" s="195"/>
      <c r="LXY8" s="195"/>
      <c r="LXZ8" s="195"/>
      <c r="LYA8" s="195"/>
      <c r="LYB8" s="195"/>
      <c r="LYC8" s="195"/>
      <c r="LYD8" s="195"/>
      <c r="LYE8" s="195"/>
      <c r="LYF8" s="195"/>
      <c r="LYG8" s="195"/>
      <c r="LYH8" s="195"/>
      <c r="LYI8" s="195"/>
      <c r="LYJ8" s="195"/>
      <c r="LYK8" s="195"/>
      <c r="LYL8" s="195"/>
      <c r="LYM8" s="195"/>
      <c r="LYN8" s="195"/>
      <c r="LYO8" s="195"/>
      <c r="LYP8" s="195"/>
      <c r="LYQ8" s="195"/>
      <c r="LYR8" s="195"/>
      <c r="LYS8" s="195"/>
      <c r="LYT8" s="195"/>
      <c r="LYU8" s="195"/>
      <c r="LYV8" s="195"/>
      <c r="LYW8" s="195"/>
      <c r="LYX8" s="195"/>
      <c r="LYY8" s="195"/>
      <c r="LYZ8" s="195"/>
      <c r="LZA8" s="195"/>
      <c r="LZB8" s="195"/>
      <c r="LZC8" s="195"/>
      <c r="LZD8" s="195"/>
      <c r="LZE8" s="195"/>
      <c r="LZF8" s="195"/>
      <c r="LZG8" s="195"/>
      <c r="LZH8" s="195"/>
      <c r="LZI8" s="195"/>
      <c r="LZJ8" s="195"/>
      <c r="LZK8" s="195"/>
      <c r="LZL8" s="195"/>
      <c r="LZM8" s="195"/>
      <c r="LZN8" s="195"/>
      <c r="LZO8" s="195"/>
      <c r="LZP8" s="195"/>
      <c r="LZQ8" s="195"/>
      <c r="LZR8" s="195"/>
      <c r="LZS8" s="195"/>
      <c r="LZT8" s="195"/>
      <c r="LZU8" s="195"/>
      <c r="LZV8" s="195"/>
      <c r="LZW8" s="195"/>
      <c r="LZX8" s="195"/>
      <c r="LZY8" s="195"/>
      <c r="LZZ8" s="195"/>
      <c r="MAA8" s="195"/>
      <c r="MAB8" s="195"/>
      <c r="MAC8" s="195"/>
      <c r="MAD8" s="195"/>
      <c r="MAE8" s="195"/>
      <c r="MAF8" s="195"/>
      <c r="MAG8" s="195"/>
      <c r="MAH8" s="195"/>
      <c r="MAI8" s="195"/>
      <c r="MAJ8" s="195"/>
      <c r="MAK8" s="195"/>
      <c r="MAL8" s="195"/>
      <c r="MAM8" s="195"/>
      <c r="MAN8" s="195"/>
      <c r="MAO8" s="195"/>
      <c r="MAP8" s="195"/>
      <c r="MAQ8" s="195"/>
      <c r="MAR8" s="195"/>
      <c r="MAS8" s="195"/>
      <c r="MAT8" s="195"/>
      <c r="MAU8" s="195"/>
      <c r="MAV8" s="195"/>
      <c r="MAW8" s="195"/>
      <c r="MAX8" s="195"/>
      <c r="MAY8" s="195"/>
      <c r="MAZ8" s="195"/>
      <c r="MBA8" s="195"/>
      <c r="MBB8" s="195"/>
      <c r="MBC8" s="195"/>
      <c r="MBD8" s="195"/>
      <c r="MBE8" s="195"/>
      <c r="MBF8" s="195"/>
      <c r="MBG8" s="195"/>
      <c r="MBH8" s="195"/>
      <c r="MBI8" s="195"/>
      <c r="MBJ8" s="195"/>
      <c r="MBK8" s="195"/>
      <c r="MBL8" s="195"/>
      <c r="MBM8" s="195"/>
      <c r="MBN8" s="195"/>
      <c r="MBO8" s="195"/>
      <c r="MBP8" s="195"/>
      <c r="MBQ8" s="195"/>
      <c r="MBR8" s="195"/>
      <c r="MBS8" s="195"/>
      <c r="MBT8" s="195"/>
      <c r="MBU8" s="195"/>
      <c r="MBV8" s="195"/>
      <c r="MBW8" s="195"/>
      <c r="MBX8" s="195"/>
      <c r="MBY8" s="195"/>
      <c r="MBZ8" s="195"/>
      <c r="MCA8" s="195"/>
      <c r="MCB8" s="195"/>
      <c r="MCC8" s="195"/>
      <c r="MCD8" s="195"/>
      <c r="MCE8" s="195"/>
      <c r="MCF8" s="195"/>
      <c r="MCG8" s="195"/>
      <c r="MCH8" s="195"/>
      <c r="MCI8" s="195"/>
      <c r="MCJ8" s="195"/>
      <c r="MCK8" s="195"/>
      <c r="MCL8" s="195"/>
      <c r="MCM8" s="195"/>
      <c r="MCN8" s="195"/>
      <c r="MCO8" s="195"/>
      <c r="MCP8" s="195"/>
      <c r="MCQ8" s="195"/>
      <c r="MCR8" s="195"/>
      <c r="MCS8" s="195"/>
      <c r="MCT8" s="195"/>
      <c r="MCU8" s="195"/>
      <c r="MCV8" s="195"/>
      <c r="MCW8" s="195"/>
      <c r="MCX8" s="195"/>
      <c r="MCY8" s="195"/>
      <c r="MCZ8" s="195"/>
      <c r="MDA8" s="195"/>
      <c r="MDB8" s="195"/>
      <c r="MDC8" s="195"/>
      <c r="MDD8" s="195"/>
      <c r="MDE8" s="195"/>
      <c r="MDF8" s="195"/>
      <c r="MDG8" s="195"/>
      <c r="MDH8" s="195"/>
      <c r="MDI8" s="195"/>
      <c r="MDJ8" s="195"/>
      <c r="MDK8" s="195"/>
      <c r="MDL8" s="195"/>
      <c r="MDM8" s="195"/>
      <c r="MDN8" s="195"/>
      <c r="MDO8" s="195"/>
      <c r="MDP8" s="195"/>
      <c r="MDQ8" s="195"/>
      <c r="MDR8" s="195"/>
      <c r="MDS8" s="195"/>
      <c r="MDT8" s="195"/>
      <c r="MDU8" s="195"/>
      <c r="MDV8" s="195"/>
      <c r="MDW8" s="195"/>
      <c r="MDX8" s="195"/>
      <c r="MDY8" s="195"/>
      <c r="MDZ8" s="195"/>
      <c r="MEA8" s="195"/>
      <c r="MEB8" s="195"/>
      <c r="MEC8" s="195"/>
      <c r="MED8" s="195"/>
      <c r="MEE8" s="195"/>
      <c r="MEF8" s="195"/>
      <c r="MEG8" s="195"/>
      <c r="MEH8" s="195"/>
      <c r="MEI8" s="195"/>
      <c r="MEJ8" s="195"/>
      <c r="MEK8" s="195"/>
      <c r="MEL8" s="195"/>
      <c r="MEM8" s="195"/>
      <c r="MEN8" s="195"/>
      <c r="MEO8" s="195"/>
      <c r="MEP8" s="195"/>
      <c r="MEQ8" s="195"/>
      <c r="MER8" s="195"/>
      <c r="MES8" s="195"/>
      <c r="MET8" s="195"/>
      <c r="MEU8" s="195"/>
      <c r="MEV8" s="195"/>
      <c r="MEW8" s="195"/>
      <c r="MEX8" s="195"/>
      <c r="MEY8" s="195"/>
      <c r="MEZ8" s="195"/>
      <c r="MFA8" s="195"/>
      <c r="MFB8" s="195"/>
      <c r="MFC8" s="195"/>
      <c r="MFD8" s="195"/>
      <c r="MFE8" s="195"/>
      <c r="MFF8" s="195"/>
      <c r="MFG8" s="195"/>
      <c r="MFH8" s="195"/>
      <c r="MFI8" s="195"/>
      <c r="MFJ8" s="195"/>
      <c r="MFK8" s="195"/>
      <c r="MFL8" s="195"/>
      <c r="MFM8" s="195"/>
      <c r="MFN8" s="195"/>
      <c r="MFO8" s="195"/>
      <c r="MFP8" s="195"/>
      <c r="MFQ8" s="195"/>
      <c r="MFR8" s="195"/>
      <c r="MFS8" s="195"/>
      <c r="MFT8" s="195"/>
      <c r="MFU8" s="195"/>
      <c r="MFV8" s="195"/>
      <c r="MFW8" s="195"/>
      <c r="MFX8" s="195"/>
      <c r="MFY8" s="195"/>
      <c r="MFZ8" s="195"/>
      <c r="MGA8" s="195"/>
      <c r="MGB8" s="195"/>
      <c r="MGC8" s="195"/>
      <c r="MGD8" s="195"/>
      <c r="MGE8" s="195"/>
      <c r="MGF8" s="195"/>
      <c r="MGG8" s="195"/>
      <c r="MGH8" s="195"/>
      <c r="MGI8" s="195"/>
      <c r="MGJ8" s="195"/>
      <c r="MGK8" s="195"/>
      <c r="MGL8" s="195"/>
      <c r="MGM8" s="195"/>
      <c r="MGN8" s="195"/>
      <c r="MGO8" s="195"/>
      <c r="MGP8" s="195"/>
      <c r="MGQ8" s="195"/>
      <c r="MGR8" s="195"/>
      <c r="MGS8" s="195"/>
      <c r="MGT8" s="195"/>
      <c r="MGU8" s="195"/>
      <c r="MGV8" s="195"/>
      <c r="MGW8" s="195"/>
      <c r="MGX8" s="195"/>
      <c r="MGY8" s="195"/>
      <c r="MGZ8" s="195"/>
      <c r="MHA8" s="195"/>
      <c r="MHB8" s="195"/>
      <c r="MHC8" s="195"/>
      <c r="MHD8" s="195"/>
      <c r="MHE8" s="195"/>
      <c r="MHF8" s="195"/>
      <c r="MHG8" s="195"/>
      <c r="MHH8" s="195"/>
      <c r="MHI8" s="195"/>
      <c r="MHJ8" s="195"/>
      <c r="MHK8" s="195"/>
      <c r="MHL8" s="195"/>
      <c r="MHM8" s="195"/>
      <c r="MHN8" s="195"/>
      <c r="MHO8" s="195"/>
      <c r="MHP8" s="195"/>
      <c r="MHQ8" s="195"/>
      <c r="MHR8" s="195"/>
      <c r="MHS8" s="195"/>
      <c r="MHT8" s="195"/>
      <c r="MHU8" s="195"/>
      <c r="MHV8" s="195"/>
      <c r="MHW8" s="195"/>
      <c r="MHX8" s="195"/>
      <c r="MHY8" s="195"/>
      <c r="MHZ8" s="195"/>
      <c r="MIA8" s="195"/>
      <c r="MIB8" s="195"/>
      <c r="MIC8" s="195"/>
      <c r="MID8" s="195"/>
      <c r="MIE8" s="195"/>
      <c r="MIF8" s="195"/>
      <c r="MIG8" s="195"/>
      <c r="MIH8" s="195"/>
      <c r="MII8" s="195"/>
      <c r="MIJ8" s="195"/>
      <c r="MIK8" s="195"/>
      <c r="MIL8" s="195"/>
      <c r="MIM8" s="195"/>
      <c r="MIN8" s="195"/>
      <c r="MIO8" s="195"/>
      <c r="MIP8" s="195"/>
      <c r="MIQ8" s="195"/>
      <c r="MIR8" s="195"/>
      <c r="MIS8" s="195"/>
      <c r="MIT8" s="195"/>
      <c r="MIU8" s="195"/>
      <c r="MIV8" s="195"/>
      <c r="MIW8" s="195"/>
      <c r="MIX8" s="195"/>
      <c r="MIY8" s="195"/>
      <c r="MIZ8" s="195"/>
      <c r="MJA8" s="195"/>
      <c r="MJB8" s="195"/>
      <c r="MJC8" s="195"/>
      <c r="MJD8" s="195"/>
      <c r="MJE8" s="195"/>
      <c r="MJF8" s="195"/>
      <c r="MJG8" s="195"/>
      <c r="MJH8" s="195"/>
      <c r="MJI8" s="195"/>
      <c r="MJJ8" s="195"/>
      <c r="MJK8" s="195"/>
      <c r="MJL8" s="195"/>
      <c r="MJM8" s="195"/>
      <c r="MJN8" s="195"/>
      <c r="MJO8" s="195"/>
      <c r="MJP8" s="195"/>
      <c r="MJQ8" s="195"/>
      <c r="MJR8" s="195"/>
      <c r="MJS8" s="195"/>
      <c r="MJT8" s="195"/>
      <c r="MJU8" s="195"/>
      <c r="MJV8" s="195"/>
      <c r="MJW8" s="195"/>
      <c r="MJX8" s="195"/>
      <c r="MJY8" s="195"/>
      <c r="MJZ8" s="195"/>
      <c r="MKA8" s="195"/>
      <c r="MKB8" s="195"/>
      <c r="MKC8" s="195"/>
      <c r="MKD8" s="195"/>
      <c r="MKE8" s="195"/>
      <c r="MKF8" s="195"/>
      <c r="MKG8" s="195"/>
      <c r="MKH8" s="195"/>
      <c r="MKI8" s="195"/>
      <c r="MKJ8" s="195"/>
      <c r="MKK8" s="195"/>
      <c r="MKL8" s="195"/>
      <c r="MKM8" s="195"/>
      <c r="MKN8" s="195"/>
      <c r="MKO8" s="195"/>
      <c r="MKP8" s="195"/>
      <c r="MKQ8" s="195"/>
      <c r="MKR8" s="195"/>
      <c r="MKS8" s="195"/>
      <c r="MKT8" s="195"/>
      <c r="MKU8" s="195"/>
      <c r="MKV8" s="195"/>
      <c r="MKW8" s="195"/>
      <c r="MKX8" s="195"/>
      <c r="MKY8" s="195"/>
      <c r="MKZ8" s="195"/>
      <c r="MLA8" s="195"/>
      <c r="MLB8" s="195"/>
      <c r="MLC8" s="195"/>
      <c r="MLD8" s="195"/>
      <c r="MLE8" s="195"/>
      <c r="MLF8" s="195"/>
      <c r="MLG8" s="195"/>
      <c r="MLH8" s="195"/>
      <c r="MLI8" s="195"/>
      <c r="MLJ8" s="195"/>
      <c r="MLK8" s="195"/>
      <c r="MLL8" s="195"/>
      <c r="MLM8" s="195"/>
      <c r="MLN8" s="195"/>
      <c r="MLO8" s="195"/>
      <c r="MLP8" s="195"/>
      <c r="MLQ8" s="195"/>
      <c r="MLR8" s="195"/>
      <c r="MLS8" s="195"/>
      <c r="MLT8" s="195"/>
      <c r="MLU8" s="195"/>
      <c r="MLV8" s="195"/>
      <c r="MLW8" s="195"/>
      <c r="MLX8" s="195"/>
      <c r="MLY8" s="195"/>
      <c r="MLZ8" s="195"/>
      <c r="MMA8" s="195"/>
      <c r="MMB8" s="195"/>
      <c r="MMC8" s="195"/>
      <c r="MMD8" s="195"/>
      <c r="MME8" s="195"/>
      <c r="MMF8" s="195"/>
      <c r="MMG8" s="195"/>
      <c r="MMH8" s="195"/>
      <c r="MMI8" s="195"/>
      <c r="MMJ8" s="195"/>
      <c r="MMK8" s="195"/>
      <c r="MML8" s="195"/>
      <c r="MMM8" s="195"/>
      <c r="MMN8" s="195"/>
      <c r="MMO8" s="195"/>
      <c r="MMP8" s="195"/>
      <c r="MMQ8" s="195"/>
      <c r="MMR8" s="195"/>
      <c r="MMS8" s="195"/>
      <c r="MMT8" s="195"/>
      <c r="MMU8" s="195"/>
      <c r="MMV8" s="195"/>
      <c r="MMW8" s="195"/>
      <c r="MMX8" s="195"/>
      <c r="MMY8" s="195"/>
      <c r="MMZ8" s="195"/>
      <c r="MNA8" s="195"/>
      <c r="MNB8" s="195"/>
      <c r="MNC8" s="195"/>
      <c r="MND8" s="195"/>
      <c r="MNE8" s="195"/>
      <c r="MNF8" s="195"/>
      <c r="MNG8" s="195"/>
      <c r="MNH8" s="195"/>
      <c r="MNI8" s="195"/>
      <c r="MNJ8" s="195"/>
      <c r="MNK8" s="195"/>
      <c r="MNL8" s="195"/>
      <c r="MNM8" s="195"/>
      <c r="MNN8" s="195"/>
      <c r="MNO8" s="195"/>
      <c r="MNP8" s="195"/>
      <c r="MNQ8" s="195"/>
      <c r="MNR8" s="195"/>
      <c r="MNS8" s="195"/>
      <c r="MNT8" s="195"/>
      <c r="MNU8" s="195"/>
      <c r="MNV8" s="195"/>
      <c r="MNW8" s="195"/>
      <c r="MNX8" s="195"/>
      <c r="MNY8" s="195"/>
      <c r="MNZ8" s="195"/>
      <c r="MOA8" s="195"/>
      <c r="MOB8" s="195"/>
      <c r="MOC8" s="195"/>
      <c r="MOD8" s="195"/>
      <c r="MOE8" s="195"/>
      <c r="MOF8" s="195"/>
      <c r="MOG8" s="195"/>
      <c r="MOH8" s="195"/>
      <c r="MOI8" s="195"/>
      <c r="MOJ8" s="195"/>
      <c r="MOK8" s="195"/>
      <c r="MOL8" s="195"/>
      <c r="MOM8" s="195"/>
      <c r="MON8" s="195"/>
      <c r="MOO8" s="195"/>
      <c r="MOP8" s="195"/>
      <c r="MOQ8" s="195"/>
      <c r="MOR8" s="195"/>
      <c r="MOS8" s="195"/>
      <c r="MOT8" s="195"/>
      <c r="MOU8" s="195"/>
      <c r="MOV8" s="195"/>
      <c r="MOW8" s="195"/>
      <c r="MOX8" s="195"/>
      <c r="MOY8" s="195"/>
      <c r="MOZ8" s="195"/>
      <c r="MPA8" s="195"/>
      <c r="MPB8" s="195"/>
      <c r="MPC8" s="195"/>
      <c r="MPD8" s="195"/>
      <c r="MPE8" s="195"/>
      <c r="MPF8" s="195"/>
      <c r="MPG8" s="195"/>
      <c r="MPH8" s="195"/>
      <c r="MPI8" s="195"/>
      <c r="MPJ8" s="195"/>
      <c r="MPK8" s="195"/>
      <c r="MPL8" s="195"/>
      <c r="MPM8" s="195"/>
      <c r="MPN8" s="195"/>
      <c r="MPO8" s="195"/>
      <c r="MPP8" s="195"/>
      <c r="MPQ8" s="195"/>
      <c r="MPR8" s="195"/>
      <c r="MPS8" s="195"/>
      <c r="MPT8" s="195"/>
      <c r="MPU8" s="195"/>
      <c r="MPV8" s="195"/>
      <c r="MPW8" s="195"/>
      <c r="MPX8" s="195"/>
      <c r="MPY8" s="195"/>
      <c r="MPZ8" s="195"/>
      <c r="MQA8" s="195"/>
      <c r="MQB8" s="195"/>
      <c r="MQC8" s="195"/>
      <c r="MQD8" s="195"/>
      <c r="MQE8" s="195"/>
      <c r="MQF8" s="195"/>
      <c r="MQG8" s="195"/>
      <c r="MQH8" s="195"/>
      <c r="MQI8" s="195"/>
      <c r="MQJ8" s="195"/>
      <c r="MQK8" s="195"/>
      <c r="MQL8" s="195"/>
      <c r="MQM8" s="195"/>
      <c r="MQN8" s="195"/>
      <c r="MQO8" s="195"/>
      <c r="MQP8" s="195"/>
      <c r="MQQ8" s="195"/>
      <c r="MQR8" s="195"/>
      <c r="MQS8" s="195"/>
      <c r="MQT8" s="195"/>
      <c r="MQU8" s="195"/>
      <c r="MQV8" s="195"/>
      <c r="MQW8" s="195"/>
      <c r="MQX8" s="195"/>
      <c r="MQY8" s="195"/>
      <c r="MQZ8" s="195"/>
      <c r="MRA8" s="195"/>
      <c r="MRB8" s="195"/>
      <c r="MRC8" s="195"/>
      <c r="MRD8" s="195"/>
      <c r="MRE8" s="195"/>
      <c r="MRF8" s="195"/>
      <c r="MRG8" s="195"/>
      <c r="MRH8" s="195"/>
      <c r="MRI8" s="195"/>
      <c r="MRJ8" s="195"/>
      <c r="MRK8" s="195"/>
      <c r="MRL8" s="195"/>
      <c r="MRM8" s="195"/>
      <c r="MRN8" s="195"/>
      <c r="MRO8" s="195"/>
      <c r="MRP8" s="195"/>
      <c r="MRQ8" s="195"/>
      <c r="MRR8" s="195"/>
      <c r="MRS8" s="195"/>
      <c r="MRT8" s="195"/>
      <c r="MRU8" s="195"/>
      <c r="MRV8" s="195"/>
      <c r="MRW8" s="195"/>
      <c r="MRX8" s="195"/>
      <c r="MRY8" s="195"/>
      <c r="MRZ8" s="195"/>
      <c r="MSA8" s="195"/>
      <c r="MSB8" s="195"/>
      <c r="MSC8" s="195"/>
      <c r="MSD8" s="195"/>
      <c r="MSE8" s="195"/>
      <c r="MSF8" s="195"/>
      <c r="MSG8" s="195"/>
      <c r="MSH8" s="195"/>
      <c r="MSI8" s="195"/>
      <c r="MSJ8" s="195"/>
      <c r="MSK8" s="195"/>
      <c r="MSL8" s="195"/>
      <c r="MSM8" s="195"/>
      <c r="MSN8" s="195"/>
      <c r="MSO8" s="195"/>
      <c r="MSP8" s="195"/>
      <c r="MSQ8" s="195"/>
      <c r="MSR8" s="195"/>
      <c r="MSS8" s="195"/>
      <c r="MST8" s="195"/>
      <c r="MSU8" s="195"/>
      <c r="MSV8" s="195"/>
      <c r="MSW8" s="195"/>
      <c r="MSX8" s="195"/>
      <c r="MSY8" s="195"/>
      <c r="MSZ8" s="195"/>
      <c r="MTA8" s="195"/>
      <c r="MTB8" s="195"/>
      <c r="MTC8" s="195"/>
      <c r="MTD8" s="195"/>
      <c r="MTE8" s="195"/>
      <c r="MTF8" s="195"/>
      <c r="MTG8" s="195"/>
      <c r="MTH8" s="195"/>
      <c r="MTI8" s="195"/>
      <c r="MTJ8" s="195"/>
      <c r="MTK8" s="195"/>
      <c r="MTL8" s="195"/>
      <c r="MTM8" s="195"/>
      <c r="MTN8" s="195"/>
      <c r="MTO8" s="195"/>
      <c r="MTP8" s="195"/>
      <c r="MTQ8" s="195"/>
      <c r="MTR8" s="195"/>
      <c r="MTS8" s="195"/>
      <c r="MTT8" s="195"/>
      <c r="MTU8" s="195"/>
      <c r="MTV8" s="195"/>
      <c r="MTW8" s="195"/>
      <c r="MTX8" s="195"/>
      <c r="MTY8" s="195"/>
      <c r="MTZ8" s="195"/>
      <c r="MUA8" s="195"/>
      <c r="MUB8" s="195"/>
      <c r="MUC8" s="195"/>
      <c r="MUD8" s="195"/>
      <c r="MUE8" s="195"/>
      <c r="MUF8" s="195"/>
      <c r="MUG8" s="195"/>
      <c r="MUH8" s="195"/>
      <c r="MUI8" s="195"/>
      <c r="MUJ8" s="195"/>
      <c r="MUK8" s="195"/>
      <c r="MUL8" s="195"/>
      <c r="MUM8" s="195"/>
      <c r="MUN8" s="195"/>
      <c r="MUO8" s="195"/>
      <c r="MUP8" s="195"/>
      <c r="MUQ8" s="195"/>
      <c r="MUR8" s="195"/>
      <c r="MUS8" s="195"/>
      <c r="MUT8" s="195"/>
      <c r="MUU8" s="195"/>
      <c r="MUV8" s="195"/>
      <c r="MUW8" s="195"/>
      <c r="MUX8" s="195"/>
      <c r="MUY8" s="195"/>
      <c r="MUZ8" s="195"/>
      <c r="MVA8" s="195"/>
      <c r="MVB8" s="195"/>
      <c r="MVC8" s="195"/>
      <c r="MVD8" s="195"/>
      <c r="MVE8" s="195"/>
      <c r="MVF8" s="195"/>
      <c r="MVG8" s="195"/>
      <c r="MVH8" s="195"/>
      <c r="MVI8" s="195"/>
      <c r="MVJ8" s="195"/>
      <c r="MVK8" s="195"/>
      <c r="MVL8" s="195"/>
      <c r="MVM8" s="195"/>
      <c r="MVN8" s="195"/>
      <c r="MVO8" s="195"/>
      <c r="MVP8" s="195"/>
      <c r="MVQ8" s="195"/>
      <c r="MVR8" s="195"/>
      <c r="MVS8" s="195"/>
      <c r="MVT8" s="195"/>
      <c r="MVU8" s="195"/>
      <c r="MVV8" s="195"/>
      <c r="MVW8" s="195"/>
      <c r="MVX8" s="195"/>
      <c r="MVY8" s="195"/>
      <c r="MVZ8" s="195"/>
      <c r="MWA8" s="195"/>
      <c r="MWB8" s="195"/>
      <c r="MWC8" s="195"/>
      <c r="MWD8" s="195"/>
      <c r="MWE8" s="195"/>
      <c r="MWF8" s="195"/>
      <c r="MWG8" s="195"/>
      <c r="MWH8" s="195"/>
      <c r="MWI8" s="195"/>
      <c r="MWJ8" s="195"/>
      <c r="MWK8" s="195"/>
      <c r="MWL8" s="195"/>
      <c r="MWM8" s="195"/>
      <c r="MWN8" s="195"/>
      <c r="MWO8" s="195"/>
      <c r="MWP8" s="195"/>
      <c r="MWQ8" s="195"/>
      <c r="MWR8" s="195"/>
      <c r="MWS8" s="195"/>
      <c r="MWT8" s="195"/>
      <c r="MWU8" s="195"/>
      <c r="MWV8" s="195"/>
      <c r="MWW8" s="195"/>
      <c r="MWX8" s="195"/>
      <c r="MWY8" s="195"/>
      <c r="MWZ8" s="195"/>
      <c r="MXA8" s="195"/>
      <c r="MXB8" s="195"/>
      <c r="MXC8" s="195"/>
      <c r="MXD8" s="195"/>
      <c r="MXE8" s="195"/>
      <c r="MXF8" s="195"/>
      <c r="MXG8" s="195"/>
      <c r="MXH8" s="195"/>
      <c r="MXI8" s="195"/>
      <c r="MXJ8" s="195"/>
      <c r="MXK8" s="195"/>
      <c r="MXL8" s="195"/>
      <c r="MXM8" s="195"/>
      <c r="MXN8" s="195"/>
      <c r="MXO8" s="195"/>
      <c r="MXP8" s="195"/>
      <c r="MXQ8" s="195"/>
      <c r="MXR8" s="195"/>
      <c r="MXS8" s="195"/>
      <c r="MXT8" s="195"/>
      <c r="MXU8" s="195"/>
      <c r="MXV8" s="195"/>
      <c r="MXW8" s="195"/>
      <c r="MXX8" s="195"/>
      <c r="MXY8" s="195"/>
      <c r="MXZ8" s="195"/>
      <c r="MYA8" s="195"/>
      <c r="MYB8" s="195"/>
      <c r="MYC8" s="195"/>
      <c r="MYD8" s="195"/>
      <c r="MYE8" s="195"/>
      <c r="MYF8" s="195"/>
      <c r="MYG8" s="195"/>
      <c r="MYH8" s="195"/>
      <c r="MYI8" s="195"/>
      <c r="MYJ8" s="195"/>
      <c r="MYK8" s="195"/>
      <c r="MYL8" s="195"/>
      <c r="MYM8" s="195"/>
      <c r="MYN8" s="195"/>
      <c r="MYO8" s="195"/>
      <c r="MYP8" s="195"/>
      <c r="MYQ8" s="195"/>
      <c r="MYR8" s="195"/>
      <c r="MYS8" s="195"/>
      <c r="MYT8" s="195"/>
      <c r="MYU8" s="195"/>
      <c r="MYV8" s="195"/>
      <c r="MYW8" s="195"/>
      <c r="MYX8" s="195"/>
      <c r="MYY8" s="195"/>
      <c r="MYZ8" s="195"/>
      <c r="MZA8" s="195"/>
      <c r="MZB8" s="195"/>
      <c r="MZC8" s="195"/>
      <c r="MZD8" s="195"/>
      <c r="MZE8" s="195"/>
      <c r="MZF8" s="195"/>
      <c r="MZG8" s="195"/>
      <c r="MZH8" s="195"/>
      <c r="MZI8" s="195"/>
      <c r="MZJ8" s="195"/>
      <c r="MZK8" s="195"/>
      <c r="MZL8" s="195"/>
      <c r="MZM8" s="195"/>
      <c r="MZN8" s="195"/>
      <c r="MZO8" s="195"/>
      <c r="MZP8" s="195"/>
      <c r="MZQ8" s="195"/>
      <c r="MZR8" s="195"/>
      <c r="MZS8" s="195"/>
      <c r="MZT8" s="195"/>
      <c r="MZU8" s="195"/>
      <c r="MZV8" s="195"/>
      <c r="MZW8" s="195"/>
      <c r="MZX8" s="195"/>
      <c r="MZY8" s="195"/>
      <c r="MZZ8" s="195"/>
      <c r="NAA8" s="195"/>
      <c r="NAB8" s="195"/>
      <c r="NAC8" s="195"/>
      <c r="NAD8" s="195"/>
      <c r="NAE8" s="195"/>
      <c r="NAF8" s="195"/>
      <c r="NAG8" s="195"/>
      <c r="NAH8" s="195"/>
      <c r="NAI8" s="195"/>
      <c r="NAJ8" s="195"/>
      <c r="NAK8" s="195"/>
      <c r="NAL8" s="195"/>
      <c r="NAM8" s="195"/>
      <c r="NAN8" s="195"/>
      <c r="NAO8" s="195"/>
      <c r="NAP8" s="195"/>
      <c r="NAQ8" s="195"/>
      <c r="NAR8" s="195"/>
      <c r="NAS8" s="195"/>
      <c r="NAT8" s="195"/>
      <c r="NAU8" s="195"/>
      <c r="NAV8" s="195"/>
      <c r="NAW8" s="195"/>
      <c r="NAX8" s="195"/>
      <c r="NAY8" s="195"/>
      <c r="NAZ8" s="195"/>
      <c r="NBA8" s="195"/>
      <c r="NBB8" s="195"/>
      <c r="NBC8" s="195"/>
      <c r="NBD8" s="195"/>
      <c r="NBE8" s="195"/>
      <c r="NBF8" s="195"/>
      <c r="NBG8" s="195"/>
      <c r="NBH8" s="195"/>
      <c r="NBI8" s="195"/>
      <c r="NBJ8" s="195"/>
      <c r="NBK8" s="195"/>
      <c r="NBL8" s="195"/>
      <c r="NBM8" s="195"/>
      <c r="NBN8" s="195"/>
      <c r="NBO8" s="195"/>
      <c r="NBP8" s="195"/>
      <c r="NBQ8" s="195"/>
      <c r="NBR8" s="195"/>
      <c r="NBS8" s="195"/>
      <c r="NBT8" s="195"/>
      <c r="NBU8" s="195"/>
      <c r="NBV8" s="195"/>
      <c r="NBW8" s="195"/>
      <c r="NBX8" s="195"/>
      <c r="NBY8" s="195"/>
      <c r="NBZ8" s="195"/>
      <c r="NCA8" s="195"/>
      <c r="NCB8" s="195"/>
      <c r="NCC8" s="195"/>
      <c r="NCD8" s="195"/>
      <c r="NCE8" s="195"/>
      <c r="NCF8" s="195"/>
      <c r="NCG8" s="195"/>
      <c r="NCH8" s="195"/>
      <c r="NCI8" s="195"/>
      <c r="NCJ8" s="195"/>
      <c r="NCK8" s="195"/>
      <c r="NCL8" s="195"/>
      <c r="NCM8" s="195"/>
      <c r="NCN8" s="195"/>
      <c r="NCO8" s="195"/>
      <c r="NCP8" s="195"/>
      <c r="NCQ8" s="195"/>
      <c r="NCR8" s="195"/>
      <c r="NCS8" s="195"/>
      <c r="NCT8" s="195"/>
      <c r="NCU8" s="195"/>
      <c r="NCV8" s="195"/>
      <c r="NCW8" s="195"/>
      <c r="NCX8" s="195"/>
      <c r="NCY8" s="195"/>
      <c r="NCZ8" s="195"/>
      <c r="NDA8" s="195"/>
      <c r="NDB8" s="195"/>
      <c r="NDC8" s="195"/>
      <c r="NDD8" s="195"/>
      <c r="NDE8" s="195"/>
      <c r="NDF8" s="195"/>
      <c r="NDG8" s="195"/>
      <c r="NDH8" s="195"/>
      <c r="NDI8" s="195"/>
      <c r="NDJ8" s="195"/>
      <c r="NDK8" s="195"/>
      <c r="NDL8" s="195"/>
      <c r="NDM8" s="195"/>
      <c r="NDN8" s="195"/>
      <c r="NDO8" s="195"/>
      <c r="NDP8" s="195"/>
      <c r="NDQ8" s="195"/>
      <c r="NDR8" s="195"/>
      <c r="NDS8" s="195"/>
      <c r="NDT8" s="195"/>
      <c r="NDU8" s="195"/>
      <c r="NDV8" s="195"/>
      <c r="NDW8" s="195"/>
      <c r="NDX8" s="195"/>
      <c r="NDY8" s="195"/>
      <c r="NDZ8" s="195"/>
      <c r="NEA8" s="195"/>
      <c r="NEB8" s="195"/>
      <c r="NEC8" s="195"/>
      <c r="NED8" s="195"/>
      <c r="NEE8" s="195"/>
      <c r="NEF8" s="195"/>
      <c r="NEG8" s="195"/>
      <c r="NEH8" s="195"/>
      <c r="NEI8" s="195"/>
      <c r="NEJ8" s="195"/>
      <c r="NEK8" s="195"/>
      <c r="NEL8" s="195"/>
      <c r="NEM8" s="195"/>
      <c r="NEN8" s="195"/>
      <c r="NEO8" s="195"/>
      <c r="NEP8" s="195"/>
      <c r="NEQ8" s="195"/>
      <c r="NER8" s="195"/>
      <c r="NES8" s="195"/>
      <c r="NET8" s="195"/>
      <c r="NEU8" s="195"/>
      <c r="NEV8" s="195"/>
      <c r="NEW8" s="195"/>
      <c r="NEX8" s="195"/>
      <c r="NEY8" s="195"/>
      <c r="NEZ8" s="195"/>
      <c r="NFA8" s="195"/>
      <c r="NFB8" s="195"/>
      <c r="NFC8" s="195"/>
      <c r="NFD8" s="195"/>
      <c r="NFE8" s="195"/>
      <c r="NFF8" s="195"/>
      <c r="NFG8" s="195"/>
      <c r="NFH8" s="195"/>
      <c r="NFI8" s="195"/>
      <c r="NFJ8" s="195"/>
      <c r="NFK8" s="195"/>
      <c r="NFL8" s="195"/>
      <c r="NFM8" s="195"/>
      <c r="NFN8" s="195"/>
      <c r="NFO8" s="195"/>
      <c r="NFP8" s="195"/>
      <c r="NFQ8" s="195"/>
      <c r="NFR8" s="195"/>
      <c r="NFS8" s="195"/>
      <c r="NFT8" s="195"/>
      <c r="NFU8" s="195"/>
      <c r="NFV8" s="195"/>
      <c r="NFW8" s="195"/>
      <c r="NFX8" s="195"/>
      <c r="NFY8" s="195"/>
      <c r="NFZ8" s="195"/>
      <c r="NGA8" s="195"/>
      <c r="NGB8" s="195"/>
      <c r="NGC8" s="195"/>
      <c r="NGD8" s="195"/>
      <c r="NGE8" s="195"/>
      <c r="NGF8" s="195"/>
      <c r="NGG8" s="195"/>
      <c r="NGH8" s="195"/>
      <c r="NGI8" s="195"/>
      <c r="NGJ8" s="195"/>
      <c r="NGK8" s="195"/>
      <c r="NGL8" s="195"/>
      <c r="NGM8" s="195"/>
      <c r="NGN8" s="195"/>
      <c r="NGO8" s="195"/>
      <c r="NGP8" s="195"/>
      <c r="NGQ8" s="195"/>
      <c r="NGR8" s="195"/>
      <c r="NGS8" s="195"/>
      <c r="NGT8" s="195"/>
      <c r="NGU8" s="195"/>
      <c r="NGV8" s="195"/>
      <c r="NGW8" s="195"/>
      <c r="NGX8" s="195"/>
      <c r="NGY8" s="195"/>
      <c r="NGZ8" s="195"/>
      <c r="NHA8" s="195"/>
      <c r="NHB8" s="195"/>
      <c r="NHC8" s="195"/>
      <c r="NHD8" s="195"/>
      <c r="NHE8" s="195"/>
      <c r="NHF8" s="195"/>
      <c r="NHG8" s="195"/>
      <c r="NHH8" s="195"/>
      <c r="NHI8" s="195"/>
      <c r="NHJ8" s="195"/>
      <c r="NHK8" s="195"/>
      <c r="NHL8" s="195"/>
      <c r="NHM8" s="195"/>
      <c r="NHN8" s="195"/>
      <c r="NHO8" s="195"/>
      <c r="NHP8" s="195"/>
      <c r="NHQ8" s="195"/>
      <c r="NHR8" s="195"/>
      <c r="NHS8" s="195"/>
      <c r="NHT8" s="195"/>
      <c r="NHU8" s="195"/>
      <c r="NHV8" s="195"/>
      <c r="NHW8" s="195"/>
      <c r="NHX8" s="195"/>
      <c r="NHY8" s="195"/>
      <c r="NHZ8" s="195"/>
      <c r="NIA8" s="195"/>
      <c r="NIB8" s="195"/>
      <c r="NIC8" s="195"/>
      <c r="NID8" s="195"/>
      <c r="NIE8" s="195"/>
      <c r="NIF8" s="195"/>
      <c r="NIG8" s="195"/>
      <c r="NIH8" s="195"/>
      <c r="NII8" s="195"/>
      <c r="NIJ8" s="195"/>
      <c r="NIK8" s="195"/>
      <c r="NIL8" s="195"/>
      <c r="NIM8" s="195"/>
      <c r="NIN8" s="195"/>
      <c r="NIO8" s="195"/>
      <c r="NIP8" s="195"/>
      <c r="NIQ8" s="195"/>
      <c r="NIR8" s="195"/>
      <c r="NIS8" s="195"/>
      <c r="NIT8" s="195"/>
      <c r="NIU8" s="195"/>
      <c r="NIV8" s="195"/>
      <c r="NIW8" s="195"/>
      <c r="NIX8" s="195"/>
      <c r="NIY8" s="195"/>
      <c r="NIZ8" s="195"/>
      <c r="NJA8" s="195"/>
      <c r="NJB8" s="195"/>
      <c r="NJC8" s="195"/>
      <c r="NJD8" s="195"/>
      <c r="NJE8" s="195"/>
      <c r="NJF8" s="195"/>
      <c r="NJG8" s="195"/>
      <c r="NJH8" s="195"/>
      <c r="NJI8" s="195"/>
      <c r="NJJ8" s="195"/>
      <c r="NJK8" s="195"/>
      <c r="NJL8" s="195"/>
      <c r="NJM8" s="195"/>
      <c r="NJN8" s="195"/>
      <c r="NJO8" s="195"/>
      <c r="NJP8" s="195"/>
      <c r="NJQ8" s="195"/>
      <c r="NJR8" s="195"/>
      <c r="NJS8" s="195"/>
      <c r="NJT8" s="195"/>
      <c r="NJU8" s="195"/>
      <c r="NJV8" s="195"/>
      <c r="NJW8" s="195"/>
      <c r="NJX8" s="195"/>
      <c r="NJY8" s="195"/>
      <c r="NJZ8" s="195"/>
      <c r="NKA8" s="195"/>
      <c r="NKB8" s="195"/>
      <c r="NKC8" s="195"/>
      <c r="NKD8" s="195"/>
      <c r="NKE8" s="195"/>
      <c r="NKF8" s="195"/>
      <c r="NKG8" s="195"/>
      <c r="NKH8" s="195"/>
      <c r="NKI8" s="195"/>
      <c r="NKJ8" s="195"/>
      <c r="NKK8" s="195"/>
      <c r="NKL8" s="195"/>
      <c r="NKM8" s="195"/>
      <c r="NKN8" s="195"/>
      <c r="NKO8" s="195"/>
      <c r="NKP8" s="195"/>
      <c r="NKQ8" s="195"/>
      <c r="NKR8" s="195"/>
      <c r="NKS8" s="195"/>
      <c r="NKT8" s="195"/>
      <c r="NKU8" s="195"/>
      <c r="NKV8" s="195"/>
      <c r="NKW8" s="195"/>
      <c r="NKX8" s="195"/>
      <c r="NKY8" s="195"/>
      <c r="NKZ8" s="195"/>
      <c r="NLA8" s="195"/>
      <c r="NLB8" s="195"/>
      <c r="NLC8" s="195"/>
      <c r="NLD8" s="195"/>
      <c r="NLE8" s="195"/>
      <c r="NLF8" s="195"/>
      <c r="NLG8" s="195"/>
      <c r="NLH8" s="195"/>
      <c r="NLI8" s="195"/>
      <c r="NLJ8" s="195"/>
      <c r="NLK8" s="195"/>
      <c r="NLL8" s="195"/>
      <c r="NLM8" s="195"/>
      <c r="NLN8" s="195"/>
      <c r="NLO8" s="195"/>
      <c r="NLP8" s="195"/>
      <c r="NLQ8" s="195"/>
      <c r="NLR8" s="195"/>
      <c r="NLS8" s="195"/>
      <c r="NLT8" s="195"/>
      <c r="NLU8" s="195"/>
      <c r="NLV8" s="195"/>
      <c r="NLW8" s="195"/>
      <c r="NLX8" s="195"/>
      <c r="NLY8" s="195"/>
      <c r="NLZ8" s="195"/>
      <c r="NMA8" s="195"/>
      <c r="NMB8" s="195"/>
      <c r="NMC8" s="195"/>
      <c r="NMD8" s="195"/>
      <c r="NME8" s="195"/>
      <c r="NMF8" s="195"/>
      <c r="NMG8" s="195"/>
      <c r="NMH8" s="195"/>
      <c r="NMI8" s="195"/>
      <c r="NMJ8" s="195"/>
      <c r="NMK8" s="195"/>
      <c r="NML8" s="195"/>
      <c r="NMM8" s="195"/>
      <c r="NMN8" s="195"/>
      <c r="NMO8" s="195"/>
      <c r="NMP8" s="195"/>
      <c r="NMQ8" s="195"/>
      <c r="NMR8" s="195"/>
      <c r="NMS8" s="195"/>
      <c r="NMT8" s="195"/>
      <c r="NMU8" s="195"/>
      <c r="NMV8" s="195"/>
      <c r="NMW8" s="195"/>
      <c r="NMX8" s="195"/>
      <c r="NMY8" s="195"/>
      <c r="NMZ8" s="195"/>
      <c r="NNA8" s="195"/>
      <c r="NNB8" s="195"/>
      <c r="NNC8" s="195"/>
      <c r="NND8" s="195"/>
      <c r="NNE8" s="195"/>
      <c r="NNF8" s="195"/>
      <c r="NNG8" s="195"/>
      <c r="NNH8" s="195"/>
      <c r="NNI8" s="195"/>
      <c r="NNJ8" s="195"/>
      <c r="NNK8" s="195"/>
      <c r="NNL8" s="195"/>
      <c r="NNM8" s="195"/>
      <c r="NNN8" s="195"/>
      <c r="NNO8" s="195"/>
      <c r="NNP8" s="195"/>
      <c r="NNQ8" s="195"/>
      <c r="NNR8" s="195"/>
      <c r="NNS8" s="195"/>
      <c r="NNT8" s="195"/>
      <c r="NNU8" s="195"/>
      <c r="NNV8" s="195"/>
      <c r="NNW8" s="195"/>
      <c r="NNX8" s="195"/>
      <c r="NNY8" s="195"/>
      <c r="NNZ8" s="195"/>
      <c r="NOA8" s="195"/>
      <c r="NOB8" s="195"/>
      <c r="NOC8" s="195"/>
      <c r="NOD8" s="195"/>
      <c r="NOE8" s="195"/>
      <c r="NOF8" s="195"/>
      <c r="NOG8" s="195"/>
      <c r="NOH8" s="195"/>
      <c r="NOI8" s="195"/>
      <c r="NOJ8" s="195"/>
      <c r="NOK8" s="195"/>
      <c r="NOL8" s="195"/>
      <c r="NOM8" s="195"/>
      <c r="NON8" s="195"/>
      <c r="NOO8" s="195"/>
      <c r="NOP8" s="195"/>
      <c r="NOQ8" s="195"/>
      <c r="NOR8" s="195"/>
      <c r="NOS8" s="195"/>
      <c r="NOT8" s="195"/>
      <c r="NOU8" s="195"/>
      <c r="NOV8" s="195"/>
      <c r="NOW8" s="195"/>
      <c r="NOX8" s="195"/>
      <c r="NOY8" s="195"/>
      <c r="NOZ8" s="195"/>
      <c r="NPA8" s="195"/>
      <c r="NPB8" s="195"/>
      <c r="NPC8" s="195"/>
      <c r="NPD8" s="195"/>
      <c r="NPE8" s="195"/>
      <c r="NPF8" s="195"/>
      <c r="NPG8" s="195"/>
      <c r="NPH8" s="195"/>
      <c r="NPI8" s="195"/>
      <c r="NPJ8" s="195"/>
      <c r="NPK8" s="195"/>
      <c r="NPL8" s="195"/>
      <c r="NPM8" s="195"/>
      <c r="NPN8" s="195"/>
      <c r="NPO8" s="195"/>
      <c r="NPP8" s="195"/>
      <c r="NPQ8" s="195"/>
      <c r="NPR8" s="195"/>
      <c r="NPS8" s="195"/>
      <c r="NPT8" s="195"/>
      <c r="NPU8" s="195"/>
      <c r="NPV8" s="195"/>
      <c r="NPW8" s="195"/>
      <c r="NPX8" s="195"/>
      <c r="NPY8" s="195"/>
      <c r="NPZ8" s="195"/>
      <c r="NQA8" s="195"/>
      <c r="NQB8" s="195"/>
      <c r="NQC8" s="195"/>
      <c r="NQD8" s="195"/>
      <c r="NQE8" s="195"/>
      <c r="NQF8" s="195"/>
      <c r="NQG8" s="195"/>
      <c r="NQH8" s="195"/>
      <c r="NQI8" s="195"/>
      <c r="NQJ8" s="195"/>
      <c r="NQK8" s="195"/>
      <c r="NQL8" s="195"/>
      <c r="NQM8" s="195"/>
      <c r="NQN8" s="195"/>
      <c r="NQO8" s="195"/>
      <c r="NQP8" s="195"/>
      <c r="NQQ8" s="195"/>
      <c r="NQR8" s="195"/>
      <c r="NQS8" s="195"/>
      <c r="NQT8" s="195"/>
      <c r="NQU8" s="195"/>
      <c r="NQV8" s="195"/>
      <c r="NQW8" s="195"/>
      <c r="NQX8" s="195"/>
      <c r="NQY8" s="195"/>
      <c r="NQZ8" s="195"/>
      <c r="NRA8" s="195"/>
      <c r="NRB8" s="195"/>
      <c r="NRC8" s="195"/>
      <c r="NRD8" s="195"/>
      <c r="NRE8" s="195"/>
      <c r="NRF8" s="195"/>
      <c r="NRG8" s="195"/>
      <c r="NRH8" s="195"/>
      <c r="NRI8" s="195"/>
      <c r="NRJ8" s="195"/>
      <c r="NRK8" s="195"/>
      <c r="NRL8" s="195"/>
      <c r="NRM8" s="195"/>
      <c r="NRN8" s="195"/>
      <c r="NRO8" s="195"/>
      <c r="NRP8" s="195"/>
      <c r="NRQ8" s="195"/>
      <c r="NRR8" s="195"/>
      <c r="NRS8" s="195"/>
      <c r="NRT8" s="195"/>
      <c r="NRU8" s="195"/>
      <c r="NRV8" s="195"/>
      <c r="NRW8" s="195"/>
      <c r="NRX8" s="195"/>
      <c r="NRY8" s="195"/>
      <c r="NRZ8" s="195"/>
      <c r="NSA8" s="195"/>
      <c r="NSB8" s="195"/>
      <c r="NSC8" s="195"/>
      <c r="NSD8" s="195"/>
      <c r="NSE8" s="195"/>
      <c r="NSF8" s="195"/>
      <c r="NSG8" s="195"/>
      <c r="NSH8" s="195"/>
      <c r="NSI8" s="195"/>
      <c r="NSJ8" s="195"/>
      <c r="NSK8" s="195"/>
      <c r="NSL8" s="195"/>
      <c r="NSM8" s="195"/>
      <c r="NSN8" s="195"/>
      <c r="NSO8" s="195"/>
      <c r="NSP8" s="195"/>
      <c r="NSQ8" s="195"/>
      <c r="NSR8" s="195"/>
      <c r="NSS8" s="195"/>
      <c r="NST8" s="195"/>
      <c r="NSU8" s="195"/>
      <c r="NSV8" s="195"/>
      <c r="NSW8" s="195"/>
      <c r="NSX8" s="195"/>
      <c r="NSY8" s="195"/>
      <c r="NSZ8" s="195"/>
      <c r="NTA8" s="195"/>
      <c r="NTB8" s="195"/>
      <c r="NTC8" s="195"/>
      <c r="NTD8" s="195"/>
      <c r="NTE8" s="195"/>
      <c r="NTF8" s="195"/>
      <c r="NTG8" s="195"/>
      <c r="NTH8" s="195"/>
      <c r="NTI8" s="195"/>
      <c r="NTJ8" s="195"/>
      <c r="NTK8" s="195"/>
      <c r="NTL8" s="195"/>
      <c r="NTM8" s="195"/>
      <c r="NTN8" s="195"/>
      <c r="NTO8" s="195"/>
      <c r="NTP8" s="195"/>
      <c r="NTQ8" s="195"/>
      <c r="NTR8" s="195"/>
      <c r="NTS8" s="195"/>
      <c r="NTT8" s="195"/>
      <c r="NTU8" s="195"/>
      <c r="NTV8" s="195"/>
      <c r="NTW8" s="195"/>
      <c r="NTX8" s="195"/>
      <c r="NTY8" s="195"/>
      <c r="NTZ8" s="195"/>
      <c r="NUA8" s="195"/>
      <c r="NUB8" s="195"/>
      <c r="NUC8" s="195"/>
      <c r="NUD8" s="195"/>
      <c r="NUE8" s="195"/>
      <c r="NUF8" s="195"/>
      <c r="NUG8" s="195"/>
      <c r="NUH8" s="195"/>
      <c r="NUI8" s="195"/>
      <c r="NUJ8" s="195"/>
      <c r="NUK8" s="195"/>
      <c r="NUL8" s="195"/>
      <c r="NUM8" s="195"/>
      <c r="NUN8" s="195"/>
      <c r="NUO8" s="195"/>
      <c r="NUP8" s="195"/>
      <c r="NUQ8" s="195"/>
      <c r="NUR8" s="195"/>
      <c r="NUS8" s="195"/>
      <c r="NUT8" s="195"/>
      <c r="NUU8" s="195"/>
      <c r="NUV8" s="195"/>
      <c r="NUW8" s="195"/>
      <c r="NUX8" s="195"/>
      <c r="NUY8" s="195"/>
      <c r="NUZ8" s="195"/>
      <c r="NVA8" s="195"/>
      <c r="NVB8" s="195"/>
      <c r="NVC8" s="195"/>
      <c r="NVD8" s="195"/>
      <c r="NVE8" s="195"/>
      <c r="NVF8" s="195"/>
      <c r="NVG8" s="195"/>
      <c r="NVH8" s="195"/>
      <c r="NVI8" s="195"/>
      <c r="NVJ8" s="195"/>
      <c r="NVK8" s="195"/>
      <c r="NVL8" s="195"/>
      <c r="NVM8" s="195"/>
      <c r="NVN8" s="195"/>
      <c r="NVO8" s="195"/>
      <c r="NVP8" s="195"/>
      <c r="NVQ8" s="195"/>
      <c r="NVR8" s="195"/>
      <c r="NVS8" s="195"/>
      <c r="NVT8" s="195"/>
      <c r="NVU8" s="195"/>
      <c r="NVV8" s="195"/>
      <c r="NVW8" s="195"/>
      <c r="NVX8" s="195"/>
      <c r="NVY8" s="195"/>
      <c r="NVZ8" s="195"/>
      <c r="NWA8" s="195"/>
      <c r="NWB8" s="195"/>
      <c r="NWC8" s="195"/>
      <c r="NWD8" s="195"/>
      <c r="NWE8" s="195"/>
      <c r="NWF8" s="195"/>
      <c r="NWG8" s="195"/>
      <c r="NWH8" s="195"/>
      <c r="NWI8" s="195"/>
      <c r="NWJ8" s="195"/>
      <c r="NWK8" s="195"/>
      <c r="NWL8" s="195"/>
      <c r="NWM8" s="195"/>
      <c r="NWN8" s="195"/>
      <c r="NWO8" s="195"/>
      <c r="NWP8" s="195"/>
      <c r="NWQ8" s="195"/>
      <c r="NWR8" s="195"/>
      <c r="NWS8" s="195"/>
      <c r="NWT8" s="195"/>
      <c r="NWU8" s="195"/>
      <c r="NWV8" s="195"/>
      <c r="NWW8" s="195"/>
      <c r="NWX8" s="195"/>
      <c r="NWY8" s="195"/>
      <c r="NWZ8" s="195"/>
      <c r="NXA8" s="195"/>
      <c r="NXB8" s="195"/>
      <c r="NXC8" s="195"/>
      <c r="NXD8" s="195"/>
      <c r="NXE8" s="195"/>
      <c r="NXF8" s="195"/>
      <c r="NXG8" s="195"/>
      <c r="NXH8" s="195"/>
      <c r="NXI8" s="195"/>
      <c r="NXJ8" s="195"/>
      <c r="NXK8" s="195"/>
      <c r="NXL8" s="195"/>
      <c r="NXM8" s="195"/>
      <c r="NXN8" s="195"/>
      <c r="NXO8" s="195"/>
      <c r="NXP8" s="195"/>
      <c r="NXQ8" s="195"/>
      <c r="NXR8" s="195"/>
      <c r="NXS8" s="195"/>
      <c r="NXT8" s="195"/>
      <c r="NXU8" s="195"/>
      <c r="NXV8" s="195"/>
      <c r="NXW8" s="195"/>
      <c r="NXX8" s="195"/>
      <c r="NXY8" s="195"/>
      <c r="NXZ8" s="195"/>
      <c r="NYA8" s="195"/>
      <c r="NYB8" s="195"/>
      <c r="NYC8" s="195"/>
      <c r="NYD8" s="195"/>
      <c r="NYE8" s="195"/>
      <c r="NYF8" s="195"/>
      <c r="NYG8" s="195"/>
      <c r="NYH8" s="195"/>
      <c r="NYI8" s="195"/>
      <c r="NYJ8" s="195"/>
      <c r="NYK8" s="195"/>
      <c r="NYL8" s="195"/>
      <c r="NYM8" s="195"/>
      <c r="NYN8" s="195"/>
      <c r="NYO8" s="195"/>
      <c r="NYP8" s="195"/>
      <c r="NYQ8" s="195"/>
      <c r="NYR8" s="195"/>
      <c r="NYS8" s="195"/>
      <c r="NYT8" s="195"/>
      <c r="NYU8" s="195"/>
      <c r="NYV8" s="195"/>
      <c r="NYW8" s="195"/>
      <c r="NYX8" s="195"/>
      <c r="NYY8" s="195"/>
      <c r="NYZ8" s="195"/>
      <c r="NZA8" s="195"/>
      <c r="NZB8" s="195"/>
      <c r="NZC8" s="195"/>
      <c r="NZD8" s="195"/>
      <c r="NZE8" s="195"/>
      <c r="NZF8" s="195"/>
      <c r="NZG8" s="195"/>
      <c r="NZH8" s="195"/>
      <c r="NZI8" s="195"/>
      <c r="NZJ8" s="195"/>
      <c r="NZK8" s="195"/>
      <c r="NZL8" s="195"/>
      <c r="NZM8" s="195"/>
      <c r="NZN8" s="195"/>
      <c r="NZO8" s="195"/>
      <c r="NZP8" s="195"/>
      <c r="NZQ8" s="195"/>
      <c r="NZR8" s="195"/>
      <c r="NZS8" s="195"/>
      <c r="NZT8" s="195"/>
      <c r="NZU8" s="195"/>
      <c r="NZV8" s="195"/>
      <c r="NZW8" s="195"/>
      <c r="NZX8" s="195"/>
      <c r="NZY8" s="195"/>
      <c r="NZZ8" s="195"/>
      <c r="OAA8" s="195"/>
      <c r="OAB8" s="195"/>
      <c r="OAC8" s="195"/>
      <c r="OAD8" s="195"/>
      <c r="OAE8" s="195"/>
      <c r="OAF8" s="195"/>
      <c r="OAG8" s="195"/>
      <c r="OAH8" s="195"/>
      <c r="OAI8" s="195"/>
      <c r="OAJ8" s="195"/>
      <c r="OAK8" s="195"/>
      <c r="OAL8" s="195"/>
      <c r="OAM8" s="195"/>
      <c r="OAN8" s="195"/>
      <c r="OAO8" s="195"/>
      <c r="OAP8" s="195"/>
      <c r="OAQ8" s="195"/>
      <c r="OAR8" s="195"/>
      <c r="OAS8" s="195"/>
      <c r="OAT8" s="195"/>
      <c r="OAU8" s="195"/>
      <c r="OAV8" s="195"/>
      <c r="OAW8" s="195"/>
      <c r="OAX8" s="195"/>
      <c r="OAY8" s="195"/>
      <c r="OAZ8" s="195"/>
      <c r="OBA8" s="195"/>
      <c r="OBB8" s="195"/>
      <c r="OBC8" s="195"/>
      <c r="OBD8" s="195"/>
      <c r="OBE8" s="195"/>
      <c r="OBF8" s="195"/>
      <c r="OBG8" s="195"/>
      <c r="OBH8" s="195"/>
      <c r="OBI8" s="195"/>
      <c r="OBJ8" s="195"/>
      <c r="OBK8" s="195"/>
      <c r="OBL8" s="195"/>
      <c r="OBM8" s="195"/>
      <c r="OBN8" s="195"/>
      <c r="OBO8" s="195"/>
      <c r="OBP8" s="195"/>
      <c r="OBQ8" s="195"/>
      <c r="OBR8" s="195"/>
      <c r="OBS8" s="195"/>
      <c r="OBT8" s="195"/>
      <c r="OBU8" s="195"/>
      <c r="OBV8" s="195"/>
      <c r="OBW8" s="195"/>
      <c r="OBX8" s="195"/>
      <c r="OBY8" s="195"/>
      <c r="OBZ8" s="195"/>
      <c r="OCA8" s="195"/>
      <c r="OCB8" s="195"/>
      <c r="OCC8" s="195"/>
      <c r="OCD8" s="195"/>
      <c r="OCE8" s="195"/>
      <c r="OCF8" s="195"/>
      <c r="OCG8" s="195"/>
      <c r="OCH8" s="195"/>
      <c r="OCI8" s="195"/>
      <c r="OCJ8" s="195"/>
      <c r="OCK8" s="195"/>
      <c r="OCL8" s="195"/>
      <c r="OCM8" s="195"/>
      <c r="OCN8" s="195"/>
      <c r="OCO8" s="195"/>
      <c r="OCP8" s="195"/>
      <c r="OCQ8" s="195"/>
      <c r="OCR8" s="195"/>
      <c r="OCS8" s="195"/>
      <c r="OCT8" s="195"/>
      <c r="OCU8" s="195"/>
      <c r="OCV8" s="195"/>
      <c r="OCW8" s="195"/>
      <c r="OCX8" s="195"/>
      <c r="OCY8" s="195"/>
      <c r="OCZ8" s="195"/>
      <c r="ODA8" s="195"/>
      <c r="ODB8" s="195"/>
      <c r="ODC8" s="195"/>
      <c r="ODD8" s="195"/>
      <c r="ODE8" s="195"/>
      <c r="ODF8" s="195"/>
      <c r="ODG8" s="195"/>
      <c r="ODH8" s="195"/>
      <c r="ODI8" s="195"/>
      <c r="ODJ8" s="195"/>
      <c r="ODK8" s="195"/>
      <c r="ODL8" s="195"/>
      <c r="ODM8" s="195"/>
      <c r="ODN8" s="195"/>
      <c r="ODO8" s="195"/>
      <c r="ODP8" s="195"/>
      <c r="ODQ8" s="195"/>
      <c r="ODR8" s="195"/>
      <c r="ODS8" s="195"/>
      <c r="ODT8" s="195"/>
      <c r="ODU8" s="195"/>
      <c r="ODV8" s="195"/>
      <c r="ODW8" s="195"/>
      <c r="ODX8" s="195"/>
      <c r="ODY8" s="195"/>
      <c r="ODZ8" s="195"/>
      <c r="OEA8" s="195"/>
      <c r="OEB8" s="195"/>
      <c r="OEC8" s="195"/>
      <c r="OED8" s="195"/>
      <c r="OEE8" s="195"/>
      <c r="OEF8" s="195"/>
      <c r="OEG8" s="195"/>
      <c r="OEH8" s="195"/>
      <c r="OEI8" s="195"/>
      <c r="OEJ8" s="195"/>
      <c r="OEK8" s="195"/>
      <c r="OEL8" s="195"/>
      <c r="OEM8" s="195"/>
      <c r="OEN8" s="195"/>
      <c r="OEO8" s="195"/>
      <c r="OEP8" s="195"/>
      <c r="OEQ8" s="195"/>
      <c r="OER8" s="195"/>
      <c r="OES8" s="195"/>
      <c r="OET8" s="195"/>
      <c r="OEU8" s="195"/>
      <c r="OEV8" s="195"/>
      <c r="OEW8" s="195"/>
      <c r="OEX8" s="195"/>
      <c r="OEY8" s="195"/>
      <c r="OEZ8" s="195"/>
      <c r="OFA8" s="195"/>
      <c r="OFB8" s="195"/>
      <c r="OFC8" s="195"/>
      <c r="OFD8" s="195"/>
      <c r="OFE8" s="195"/>
      <c r="OFF8" s="195"/>
      <c r="OFG8" s="195"/>
      <c r="OFH8" s="195"/>
      <c r="OFI8" s="195"/>
      <c r="OFJ8" s="195"/>
      <c r="OFK8" s="195"/>
      <c r="OFL8" s="195"/>
      <c r="OFM8" s="195"/>
      <c r="OFN8" s="195"/>
      <c r="OFO8" s="195"/>
      <c r="OFP8" s="195"/>
      <c r="OFQ8" s="195"/>
      <c r="OFR8" s="195"/>
      <c r="OFS8" s="195"/>
      <c r="OFT8" s="195"/>
      <c r="OFU8" s="195"/>
      <c r="OFV8" s="195"/>
      <c r="OFW8" s="195"/>
      <c r="OFX8" s="195"/>
      <c r="OFY8" s="195"/>
      <c r="OFZ8" s="195"/>
      <c r="OGA8" s="195"/>
      <c r="OGB8" s="195"/>
      <c r="OGC8" s="195"/>
      <c r="OGD8" s="195"/>
      <c r="OGE8" s="195"/>
      <c r="OGF8" s="195"/>
      <c r="OGG8" s="195"/>
      <c r="OGH8" s="195"/>
      <c r="OGI8" s="195"/>
      <c r="OGJ8" s="195"/>
      <c r="OGK8" s="195"/>
      <c r="OGL8" s="195"/>
      <c r="OGM8" s="195"/>
      <c r="OGN8" s="195"/>
      <c r="OGO8" s="195"/>
      <c r="OGP8" s="195"/>
      <c r="OGQ8" s="195"/>
      <c r="OGR8" s="195"/>
      <c r="OGS8" s="195"/>
      <c r="OGT8" s="195"/>
      <c r="OGU8" s="195"/>
      <c r="OGV8" s="195"/>
      <c r="OGW8" s="195"/>
      <c r="OGX8" s="195"/>
      <c r="OGY8" s="195"/>
      <c r="OGZ8" s="195"/>
      <c r="OHA8" s="195"/>
      <c r="OHB8" s="195"/>
      <c r="OHC8" s="195"/>
      <c r="OHD8" s="195"/>
      <c r="OHE8" s="195"/>
      <c r="OHF8" s="195"/>
      <c r="OHG8" s="195"/>
      <c r="OHH8" s="195"/>
      <c r="OHI8" s="195"/>
      <c r="OHJ8" s="195"/>
      <c r="OHK8" s="195"/>
      <c r="OHL8" s="195"/>
      <c r="OHM8" s="195"/>
      <c r="OHN8" s="195"/>
      <c r="OHO8" s="195"/>
      <c r="OHP8" s="195"/>
      <c r="OHQ8" s="195"/>
      <c r="OHR8" s="195"/>
      <c r="OHS8" s="195"/>
      <c r="OHT8" s="195"/>
      <c r="OHU8" s="195"/>
      <c r="OHV8" s="195"/>
      <c r="OHW8" s="195"/>
      <c r="OHX8" s="195"/>
      <c r="OHY8" s="195"/>
      <c r="OHZ8" s="195"/>
      <c r="OIA8" s="195"/>
      <c r="OIB8" s="195"/>
      <c r="OIC8" s="195"/>
      <c r="OID8" s="195"/>
      <c r="OIE8" s="195"/>
      <c r="OIF8" s="195"/>
      <c r="OIG8" s="195"/>
      <c r="OIH8" s="195"/>
      <c r="OII8" s="195"/>
      <c r="OIJ8" s="195"/>
      <c r="OIK8" s="195"/>
      <c r="OIL8" s="195"/>
      <c r="OIM8" s="195"/>
      <c r="OIN8" s="195"/>
      <c r="OIO8" s="195"/>
      <c r="OIP8" s="195"/>
      <c r="OIQ8" s="195"/>
      <c r="OIR8" s="195"/>
      <c r="OIS8" s="195"/>
      <c r="OIT8" s="195"/>
      <c r="OIU8" s="195"/>
      <c r="OIV8" s="195"/>
      <c r="OIW8" s="195"/>
      <c r="OIX8" s="195"/>
      <c r="OIY8" s="195"/>
      <c r="OIZ8" s="195"/>
      <c r="OJA8" s="195"/>
      <c r="OJB8" s="195"/>
      <c r="OJC8" s="195"/>
      <c r="OJD8" s="195"/>
      <c r="OJE8" s="195"/>
      <c r="OJF8" s="195"/>
      <c r="OJG8" s="195"/>
      <c r="OJH8" s="195"/>
      <c r="OJI8" s="195"/>
      <c r="OJJ8" s="195"/>
      <c r="OJK8" s="195"/>
      <c r="OJL8" s="195"/>
      <c r="OJM8" s="195"/>
      <c r="OJN8" s="195"/>
      <c r="OJO8" s="195"/>
      <c r="OJP8" s="195"/>
      <c r="OJQ8" s="195"/>
      <c r="OJR8" s="195"/>
      <c r="OJS8" s="195"/>
      <c r="OJT8" s="195"/>
      <c r="OJU8" s="195"/>
      <c r="OJV8" s="195"/>
      <c r="OJW8" s="195"/>
      <c r="OJX8" s="195"/>
      <c r="OJY8" s="195"/>
      <c r="OJZ8" s="195"/>
      <c r="OKA8" s="195"/>
      <c r="OKB8" s="195"/>
      <c r="OKC8" s="195"/>
      <c r="OKD8" s="195"/>
      <c r="OKE8" s="195"/>
      <c r="OKF8" s="195"/>
      <c r="OKG8" s="195"/>
      <c r="OKH8" s="195"/>
      <c r="OKI8" s="195"/>
      <c r="OKJ8" s="195"/>
      <c r="OKK8" s="195"/>
      <c r="OKL8" s="195"/>
      <c r="OKM8" s="195"/>
      <c r="OKN8" s="195"/>
      <c r="OKO8" s="195"/>
      <c r="OKP8" s="195"/>
      <c r="OKQ8" s="195"/>
      <c r="OKR8" s="195"/>
      <c r="OKS8" s="195"/>
      <c r="OKT8" s="195"/>
      <c r="OKU8" s="195"/>
      <c r="OKV8" s="195"/>
      <c r="OKW8" s="195"/>
      <c r="OKX8" s="195"/>
      <c r="OKY8" s="195"/>
      <c r="OKZ8" s="195"/>
      <c r="OLA8" s="195"/>
      <c r="OLB8" s="195"/>
      <c r="OLC8" s="195"/>
      <c r="OLD8" s="195"/>
      <c r="OLE8" s="195"/>
      <c r="OLF8" s="195"/>
      <c r="OLG8" s="195"/>
      <c r="OLH8" s="195"/>
      <c r="OLI8" s="195"/>
      <c r="OLJ8" s="195"/>
      <c r="OLK8" s="195"/>
      <c r="OLL8" s="195"/>
      <c r="OLM8" s="195"/>
      <c r="OLN8" s="195"/>
      <c r="OLO8" s="195"/>
      <c r="OLP8" s="195"/>
      <c r="OLQ8" s="195"/>
      <c r="OLR8" s="195"/>
      <c r="OLS8" s="195"/>
      <c r="OLT8" s="195"/>
      <c r="OLU8" s="195"/>
      <c r="OLV8" s="195"/>
      <c r="OLW8" s="195"/>
      <c r="OLX8" s="195"/>
      <c r="OLY8" s="195"/>
      <c r="OLZ8" s="195"/>
      <c r="OMA8" s="195"/>
      <c r="OMB8" s="195"/>
      <c r="OMC8" s="195"/>
      <c r="OMD8" s="195"/>
      <c r="OME8" s="195"/>
      <c r="OMF8" s="195"/>
      <c r="OMG8" s="195"/>
      <c r="OMH8" s="195"/>
      <c r="OMI8" s="195"/>
      <c r="OMJ8" s="195"/>
      <c r="OMK8" s="195"/>
      <c r="OML8" s="195"/>
      <c r="OMM8" s="195"/>
      <c r="OMN8" s="195"/>
      <c r="OMO8" s="195"/>
      <c r="OMP8" s="195"/>
      <c r="OMQ8" s="195"/>
      <c r="OMR8" s="195"/>
      <c r="OMS8" s="195"/>
      <c r="OMT8" s="195"/>
      <c r="OMU8" s="195"/>
      <c r="OMV8" s="195"/>
      <c r="OMW8" s="195"/>
      <c r="OMX8" s="195"/>
      <c r="OMY8" s="195"/>
      <c r="OMZ8" s="195"/>
      <c r="ONA8" s="195"/>
      <c r="ONB8" s="195"/>
      <c r="ONC8" s="195"/>
      <c r="OND8" s="195"/>
      <c r="ONE8" s="195"/>
      <c r="ONF8" s="195"/>
      <c r="ONG8" s="195"/>
      <c r="ONH8" s="195"/>
      <c r="ONI8" s="195"/>
      <c r="ONJ8" s="195"/>
      <c r="ONK8" s="195"/>
      <c r="ONL8" s="195"/>
      <c r="ONM8" s="195"/>
      <c r="ONN8" s="195"/>
      <c r="ONO8" s="195"/>
      <c r="ONP8" s="195"/>
      <c r="ONQ8" s="195"/>
      <c r="ONR8" s="195"/>
      <c r="ONS8" s="195"/>
      <c r="ONT8" s="195"/>
      <c r="ONU8" s="195"/>
      <c r="ONV8" s="195"/>
      <c r="ONW8" s="195"/>
      <c r="ONX8" s="195"/>
      <c r="ONY8" s="195"/>
      <c r="ONZ8" s="195"/>
      <c r="OOA8" s="195"/>
      <c r="OOB8" s="195"/>
      <c r="OOC8" s="195"/>
      <c r="OOD8" s="195"/>
      <c r="OOE8" s="195"/>
      <c r="OOF8" s="195"/>
      <c r="OOG8" s="195"/>
      <c r="OOH8" s="195"/>
      <c r="OOI8" s="195"/>
      <c r="OOJ8" s="195"/>
      <c r="OOK8" s="195"/>
      <c r="OOL8" s="195"/>
      <c r="OOM8" s="195"/>
      <c r="OON8" s="195"/>
      <c r="OOO8" s="195"/>
      <c r="OOP8" s="195"/>
      <c r="OOQ8" s="195"/>
      <c r="OOR8" s="195"/>
      <c r="OOS8" s="195"/>
      <c r="OOT8" s="195"/>
      <c r="OOU8" s="195"/>
      <c r="OOV8" s="195"/>
      <c r="OOW8" s="195"/>
      <c r="OOX8" s="195"/>
      <c r="OOY8" s="195"/>
      <c r="OOZ8" s="195"/>
      <c r="OPA8" s="195"/>
      <c r="OPB8" s="195"/>
      <c r="OPC8" s="195"/>
      <c r="OPD8" s="195"/>
      <c r="OPE8" s="195"/>
      <c r="OPF8" s="195"/>
      <c r="OPG8" s="195"/>
      <c r="OPH8" s="195"/>
      <c r="OPI8" s="195"/>
      <c r="OPJ8" s="195"/>
      <c r="OPK8" s="195"/>
      <c r="OPL8" s="195"/>
      <c r="OPM8" s="195"/>
      <c r="OPN8" s="195"/>
      <c r="OPO8" s="195"/>
      <c r="OPP8" s="195"/>
      <c r="OPQ8" s="195"/>
      <c r="OPR8" s="195"/>
      <c r="OPS8" s="195"/>
      <c r="OPT8" s="195"/>
      <c r="OPU8" s="195"/>
      <c r="OPV8" s="195"/>
      <c r="OPW8" s="195"/>
      <c r="OPX8" s="195"/>
      <c r="OPY8" s="195"/>
      <c r="OPZ8" s="195"/>
      <c r="OQA8" s="195"/>
      <c r="OQB8" s="195"/>
      <c r="OQC8" s="195"/>
      <c r="OQD8" s="195"/>
      <c r="OQE8" s="195"/>
      <c r="OQF8" s="195"/>
      <c r="OQG8" s="195"/>
      <c r="OQH8" s="195"/>
      <c r="OQI8" s="195"/>
      <c r="OQJ8" s="195"/>
      <c r="OQK8" s="195"/>
      <c r="OQL8" s="195"/>
      <c r="OQM8" s="195"/>
      <c r="OQN8" s="195"/>
      <c r="OQO8" s="195"/>
      <c r="OQP8" s="195"/>
      <c r="OQQ8" s="195"/>
      <c r="OQR8" s="195"/>
      <c r="OQS8" s="195"/>
      <c r="OQT8" s="195"/>
      <c r="OQU8" s="195"/>
      <c r="OQV8" s="195"/>
      <c r="OQW8" s="195"/>
      <c r="OQX8" s="195"/>
      <c r="OQY8" s="195"/>
      <c r="OQZ8" s="195"/>
      <c r="ORA8" s="195"/>
      <c r="ORB8" s="195"/>
      <c r="ORC8" s="195"/>
      <c r="ORD8" s="195"/>
      <c r="ORE8" s="195"/>
      <c r="ORF8" s="195"/>
      <c r="ORG8" s="195"/>
      <c r="ORH8" s="195"/>
      <c r="ORI8" s="195"/>
      <c r="ORJ8" s="195"/>
      <c r="ORK8" s="195"/>
      <c r="ORL8" s="195"/>
      <c r="ORM8" s="195"/>
      <c r="ORN8" s="195"/>
      <c r="ORO8" s="195"/>
      <c r="ORP8" s="195"/>
      <c r="ORQ8" s="195"/>
      <c r="ORR8" s="195"/>
      <c r="ORS8" s="195"/>
      <c r="ORT8" s="195"/>
      <c r="ORU8" s="195"/>
      <c r="ORV8" s="195"/>
      <c r="ORW8" s="195"/>
      <c r="ORX8" s="195"/>
      <c r="ORY8" s="195"/>
      <c r="ORZ8" s="195"/>
      <c r="OSA8" s="195"/>
      <c r="OSB8" s="195"/>
      <c r="OSC8" s="195"/>
      <c r="OSD8" s="195"/>
      <c r="OSE8" s="195"/>
      <c r="OSF8" s="195"/>
      <c r="OSG8" s="195"/>
      <c r="OSH8" s="195"/>
      <c r="OSI8" s="195"/>
      <c r="OSJ8" s="195"/>
      <c r="OSK8" s="195"/>
      <c r="OSL8" s="195"/>
      <c r="OSM8" s="195"/>
      <c r="OSN8" s="195"/>
      <c r="OSO8" s="195"/>
      <c r="OSP8" s="195"/>
      <c r="OSQ8" s="195"/>
      <c r="OSR8" s="195"/>
      <c r="OSS8" s="195"/>
      <c r="OST8" s="195"/>
      <c r="OSU8" s="195"/>
      <c r="OSV8" s="195"/>
      <c r="OSW8" s="195"/>
      <c r="OSX8" s="195"/>
      <c r="OSY8" s="195"/>
      <c r="OSZ8" s="195"/>
      <c r="OTA8" s="195"/>
      <c r="OTB8" s="195"/>
      <c r="OTC8" s="195"/>
      <c r="OTD8" s="195"/>
      <c r="OTE8" s="195"/>
      <c r="OTF8" s="195"/>
      <c r="OTG8" s="195"/>
      <c r="OTH8" s="195"/>
      <c r="OTI8" s="195"/>
      <c r="OTJ8" s="195"/>
      <c r="OTK8" s="195"/>
      <c r="OTL8" s="195"/>
      <c r="OTM8" s="195"/>
      <c r="OTN8" s="195"/>
      <c r="OTO8" s="195"/>
      <c r="OTP8" s="195"/>
      <c r="OTQ8" s="195"/>
      <c r="OTR8" s="195"/>
      <c r="OTS8" s="195"/>
      <c r="OTT8" s="195"/>
      <c r="OTU8" s="195"/>
      <c r="OTV8" s="195"/>
      <c r="OTW8" s="195"/>
      <c r="OTX8" s="195"/>
      <c r="OTY8" s="195"/>
      <c r="OTZ8" s="195"/>
      <c r="OUA8" s="195"/>
      <c r="OUB8" s="195"/>
      <c r="OUC8" s="195"/>
      <c r="OUD8" s="195"/>
      <c r="OUE8" s="195"/>
      <c r="OUF8" s="195"/>
      <c r="OUG8" s="195"/>
      <c r="OUH8" s="195"/>
      <c r="OUI8" s="195"/>
      <c r="OUJ8" s="195"/>
      <c r="OUK8" s="195"/>
      <c r="OUL8" s="195"/>
      <c r="OUM8" s="195"/>
      <c r="OUN8" s="195"/>
      <c r="OUO8" s="195"/>
      <c r="OUP8" s="195"/>
      <c r="OUQ8" s="195"/>
      <c r="OUR8" s="195"/>
      <c r="OUS8" s="195"/>
      <c r="OUT8" s="195"/>
      <c r="OUU8" s="195"/>
      <c r="OUV8" s="195"/>
      <c r="OUW8" s="195"/>
      <c r="OUX8" s="195"/>
      <c r="OUY8" s="195"/>
      <c r="OUZ8" s="195"/>
      <c r="OVA8" s="195"/>
      <c r="OVB8" s="195"/>
      <c r="OVC8" s="195"/>
      <c r="OVD8" s="195"/>
      <c r="OVE8" s="195"/>
      <c r="OVF8" s="195"/>
      <c r="OVG8" s="195"/>
      <c r="OVH8" s="195"/>
      <c r="OVI8" s="195"/>
      <c r="OVJ8" s="195"/>
      <c r="OVK8" s="195"/>
      <c r="OVL8" s="195"/>
      <c r="OVM8" s="195"/>
      <c r="OVN8" s="195"/>
      <c r="OVO8" s="195"/>
      <c r="OVP8" s="195"/>
      <c r="OVQ8" s="195"/>
      <c r="OVR8" s="195"/>
      <c r="OVS8" s="195"/>
      <c r="OVT8" s="195"/>
      <c r="OVU8" s="195"/>
      <c r="OVV8" s="195"/>
      <c r="OVW8" s="195"/>
      <c r="OVX8" s="195"/>
      <c r="OVY8" s="195"/>
      <c r="OVZ8" s="195"/>
      <c r="OWA8" s="195"/>
      <c r="OWB8" s="195"/>
      <c r="OWC8" s="195"/>
      <c r="OWD8" s="195"/>
      <c r="OWE8" s="195"/>
      <c r="OWF8" s="195"/>
      <c r="OWG8" s="195"/>
      <c r="OWH8" s="195"/>
      <c r="OWI8" s="195"/>
      <c r="OWJ8" s="195"/>
      <c r="OWK8" s="195"/>
      <c r="OWL8" s="195"/>
      <c r="OWM8" s="195"/>
      <c r="OWN8" s="195"/>
      <c r="OWO8" s="195"/>
      <c r="OWP8" s="195"/>
      <c r="OWQ8" s="195"/>
      <c r="OWR8" s="195"/>
      <c r="OWS8" s="195"/>
      <c r="OWT8" s="195"/>
      <c r="OWU8" s="195"/>
      <c r="OWV8" s="195"/>
      <c r="OWW8" s="195"/>
      <c r="OWX8" s="195"/>
      <c r="OWY8" s="195"/>
      <c r="OWZ8" s="195"/>
      <c r="OXA8" s="195"/>
      <c r="OXB8" s="195"/>
      <c r="OXC8" s="195"/>
      <c r="OXD8" s="195"/>
      <c r="OXE8" s="195"/>
      <c r="OXF8" s="195"/>
      <c r="OXG8" s="195"/>
      <c r="OXH8" s="195"/>
      <c r="OXI8" s="195"/>
      <c r="OXJ8" s="195"/>
      <c r="OXK8" s="195"/>
      <c r="OXL8" s="195"/>
      <c r="OXM8" s="195"/>
      <c r="OXN8" s="195"/>
      <c r="OXO8" s="195"/>
      <c r="OXP8" s="195"/>
      <c r="OXQ8" s="195"/>
      <c r="OXR8" s="195"/>
      <c r="OXS8" s="195"/>
      <c r="OXT8" s="195"/>
      <c r="OXU8" s="195"/>
      <c r="OXV8" s="195"/>
      <c r="OXW8" s="195"/>
      <c r="OXX8" s="195"/>
      <c r="OXY8" s="195"/>
      <c r="OXZ8" s="195"/>
      <c r="OYA8" s="195"/>
      <c r="OYB8" s="195"/>
      <c r="OYC8" s="195"/>
      <c r="OYD8" s="195"/>
      <c r="OYE8" s="195"/>
      <c r="OYF8" s="195"/>
      <c r="OYG8" s="195"/>
      <c r="OYH8" s="195"/>
      <c r="OYI8" s="195"/>
      <c r="OYJ8" s="195"/>
      <c r="OYK8" s="195"/>
      <c r="OYL8" s="195"/>
      <c r="OYM8" s="195"/>
      <c r="OYN8" s="195"/>
      <c r="OYO8" s="195"/>
      <c r="OYP8" s="195"/>
      <c r="OYQ8" s="195"/>
      <c r="OYR8" s="195"/>
      <c r="OYS8" s="195"/>
      <c r="OYT8" s="195"/>
      <c r="OYU8" s="195"/>
      <c r="OYV8" s="195"/>
      <c r="OYW8" s="195"/>
      <c r="OYX8" s="195"/>
      <c r="OYY8" s="195"/>
      <c r="OYZ8" s="195"/>
      <c r="OZA8" s="195"/>
      <c r="OZB8" s="195"/>
      <c r="OZC8" s="195"/>
      <c r="OZD8" s="195"/>
      <c r="OZE8" s="195"/>
      <c r="OZF8" s="195"/>
      <c r="OZG8" s="195"/>
      <c r="OZH8" s="195"/>
      <c r="OZI8" s="195"/>
      <c r="OZJ8" s="195"/>
      <c r="OZK8" s="195"/>
      <c r="OZL8" s="195"/>
      <c r="OZM8" s="195"/>
      <c r="OZN8" s="195"/>
      <c r="OZO8" s="195"/>
      <c r="OZP8" s="195"/>
      <c r="OZQ8" s="195"/>
      <c r="OZR8" s="195"/>
      <c r="OZS8" s="195"/>
      <c r="OZT8" s="195"/>
      <c r="OZU8" s="195"/>
      <c r="OZV8" s="195"/>
      <c r="OZW8" s="195"/>
      <c r="OZX8" s="195"/>
      <c r="OZY8" s="195"/>
      <c r="OZZ8" s="195"/>
      <c r="PAA8" s="195"/>
      <c r="PAB8" s="195"/>
      <c r="PAC8" s="195"/>
      <c r="PAD8" s="195"/>
      <c r="PAE8" s="195"/>
      <c r="PAF8" s="195"/>
      <c r="PAG8" s="195"/>
      <c r="PAH8" s="195"/>
      <c r="PAI8" s="195"/>
      <c r="PAJ8" s="195"/>
      <c r="PAK8" s="195"/>
      <c r="PAL8" s="195"/>
      <c r="PAM8" s="195"/>
      <c r="PAN8" s="195"/>
      <c r="PAO8" s="195"/>
      <c r="PAP8" s="195"/>
      <c r="PAQ8" s="195"/>
      <c r="PAR8" s="195"/>
      <c r="PAS8" s="195"/>
      <c r="PAT8" s="195"/>
      <c r="PAU8" s="195"/>
      <c r="PAV8" s="195"/>
      <c r="PAW8" s="195"/>
      <c r="PAX8" s="195"/>
      <c r="PAY8" s="195"/>
      <c r="PAZ8" s="195"/>
      <c r="PBA8" s="195"/>
      <c r="PBB8" s="195"/>
      <c r="PBC8" s="195"/>
      <c r="PBD8" s="195"/>
      <c r="PBE8" s="195"/>
      <c r="PBF8" s="195"/>
      <c r="PBG8" s="195"/>
      <c r="PBH8" s="195"/>
      <c r="PBI8" s="195"/>
      <c r="PBJ8" s="195"/>
      <c r="PBK8" s="195"/>
      <c r="PBL8" s="195"/>
      <c r="PBM8" s="195"/>
      <c r="PBN8" s="195"/>
      <c r="PBO8" s="195"/>
      <c r="PBP8" s="195"/>
      <c r="PBQ8" s="195"/>
      <c r="PBR8" s="195"/>
      <c r="PBS8" s="195"/>
      <c r="PBT8" s="195"/>
      <c r="PBU8" s="195"/>
      <c r="PBV8" s="195"/>
      <c r="PBW8" s="195"/>
      <c r="PBX8" s="195"/>
      <c r="PBY8" s="195"/>
      <c r="PBZ8" s="195"/>
      <c r="PCA8" s="195"/>
      <c r="PCB8" s="195"/>
      <c r="PCC8" s="195"/>
      <c r="PCD8" s="195"/>
      <c r="PCE8" s="195"/>
      <c r="PCF8" s="195"/>
      <c r="PCG8" s="195"/>
      <c r="PCH8" s="195"/>
      <c r="PCI8" s="195"/>
      <c r="PCJ8" s="195"/>
      <c r="PCK8" s="195"/>
      <c r="PCL8" s="195"/>
      <c r="PCM8" s="195"/>
      <c r="PCN8" s="195"/>
      <c r="PCO8" s="195"/>
      <c r="PCP8" s="195"/>
      <c r="PCQ8" s="195"/>
      <c r="PCR8" s="195"/>
      <c r="PCS8" s="195"/>
      <c r="PCT8" s="195"/>
      <c r="PCU8" s="195"/>
      <c r="PCV8" s="195"/>
      <c r="PCW8" s="195"/>
      <c r="PCX8" s="195"/>
      <c r="PCY8" s="195"/>
      <c r="PCZ8" s="195"/>
      <c r="PDA8" s="195"/>
      <c r="PDB8" s="195"/>
      <c r="PDC8" s="195"/>
      <c r="PDD8" s="195"/>
      <c r="PDE8" s="195"/>
      <c r="PDF8" s="195"/>
      <c r="PDG8" s="195"/>
      <c r="PDH8" s="195"/>
      <c r="PDI8" s="195"/>
      <c r="PDJ8" s="195"/>
      <c r="PDK8" s="195"/>
      <c r="PDL8" s="195"/>
      <c r="PDM8" s="195"/>
      <c r="PDN8" s="195"/>
      <c r="PDO8" s="195"/>
      <c r="PDP8" s="195"/>
      <c r="PDQ8" s="195"/>
      <c r="PDR8" s="195"/>
      <c r="PDS8" s="195"/>
      <c r="PDT8" s="195"/>
      <c r="PDU8" s="195"/>
      <c r="PDV8" s="195"/>
      <c r="PDW8" s="195"/>
      <c r="PDX8" s="195"/>
      <c r="PDY8" s="195"/>
      <c r="PDZ8" s="195"/>
      <c r="PEA8" s="195"/>
      <c r="PEB8" s="195"/>
      <c r="PEC8" s="195"/>
      <c r="PED8" s="195"/>
      <c r="PEE8" s="195"/>
      <c r="PEF8" s="195"/>
      <c r="PEG8" s="195"/>
      <c r="PEH8" s="195"/>
      <c r="PEI8" s="195"/>
      <c r="PEJ8" s="195"/>
      <c r="PEK8" s="195"/>
      <c r="PEL8" s="195"/>
      <c r="PEM8" s="195"/>
      <c r="PEN8" s="195"/>
      <c r="PEO8" s="195"/>
      <c r="PEP8" s="195"/>
      <c r="PEQ8" s="195"/>
      <c r="PER8" s="195"/>
      <c r="PES8" s="195"/>
      <c r="PET8" s="195"/>
      <c r="PEU8" s="195"/>
      <c r="PEV8" s="195"/>
      <c r="PEW8" s="195"/>
      <c r="PEX8" s="195"/>
      <c r="PEY8" s="195"/>
      <c r="PEZ8" s="195"/>
      <c r="PFA8" s="195"/>
      <c r="PFB8" s="195"/>
      <c r="PFC8" s="195"/>
      <c r="PFD8" s="195"/>
      <c r="PFE8" s="195"/>
      <c r="PFF8" s="195"/>
      <c r="PFG8" s="195"/>
      <c r="PFH8" s="195"/>
      <c r="PFI8" s="195"/>
      <c r="PFJ8" s="195"/>
      <c r="PFK8" s="195"/>
      <c r="PFL8" s="195"/>
      <c r="PFM8" s="195"/>
      <c r="PFN8" s="195"/>
      <c r="PFO8" s="195"/>
      <c r="PFP8" s="195"/>
      <c r="PFQ8" s="195"/>
      <c r="PFR8" s="195"/>
      <c r="PFS8" s="195"/>
      <c r="PFT8" s="195"/>
      <c r="PFU8" s="195"/>
      <c r="PFV8" s="195"/>
      <c r="PFW8" s="195"/>
      <c r="PFX8" s="195"/>
      <c r="PFY8" s="195"/>
      <c r="PFZ8" s="195"/>
      <c r="PGA8" s="195"/>
      <c r="PGB8" s="195"/>
      <c r="PGC8" s="195"/>
      <c r="PGD8" s="195"/>
      <c r="PGE8" s="195"/>
      <c r="PGF8" s="195"/>
      <c r="PGG8" s="195"/>
      <c r="PGH8" s="195"/>
      <c r="PGI8" s="195"/>
      <c r="PGJ8" s="195"/>
      <c r="PGK8" s="195"/>
      <c r="PGL8" s="195"/>
      <c r="PGM8" s="195"/>
      <c r="PGN8" s="195"/>
      <c r="PGO8" s="195"/>
      <c r="PGP8" s="195"/>
      <c r="PGQ8" s="195"/>
      <c r="PGR8" s="195"/>
      <c r="PGS8" s="195"/>
      <c r="PGT8" s="195"/>
      <c r="PGU8" s="195"/>
      <c r="PGV8" s="195"/>
      <c r="PGW8" s="195"/>
      <c r="PGX8" s="195"/>
      <c r="PGY8" s="195"/>
      <c r="PGZ8" s="195"/>
      <c r="PHA8" s="195"/>
      <c r="PHB8" s="195"/>
      <c r="PHC8" s="195"/>
      <c r="PHD8" s="195"/>
      <c r="PHE8" s="195"/>
      <c r="PHF8" s="195"/>
      <c r="PHG8" s="195"/>
      <c r="PHH8" s="195"/>
      <c r="PHI8" s="195"/>
      <c r="PHJ8" s="195"/>
      <c r="PHK8" s="195"/>
      <c r="PHL8" s="195"/>
      <c r="PHM8" s="195"/>
      <c r="PHN8" s="195"/>
      <c r="PHO8" s="195"/>
      <c r="PHP8" s="195"/>
      <c r="PHQ8" s="195"/>
      <c r="PHR8" s="195"/>
      <c r="PHS8" s="195"/>
      <c r="PHT8" s="195"/>
      <c r="PHU8" s="195"/>
      <c r="PHV8" s="195"/>
      <c r="PHW8" s="195"/>
      <c r="PHX8" s="195"/>
      <c r="PHY8" s="195"/>
      <c r="PHZ8" s="195"/>
      <c r="PIA8" s="195"/>
      <c r="PIB8" s="195"/>
      <c r="PIC8" s="195"/>
      <c r="PID8" s="195"/>
      <c r="PIE8" s="195"/>
      <c r="PIF8" s="195"/>
      <c r="PIG8" s="195"/>
      <c r="PIH8" s="195"/>
      <c r="PII8" s="195"/>
      <c r="PIJ8" s="195"/>
      <c r="PIK8" s="195"/>
      <c r="PIL8" s="195"/>
      <c r="PIM8" s="195"/>
      <c r="PIN8" s="195"/>
      <c r="PIO8" s="195"/>
      <c r="PIP8" s="195"/>
      <c r="PIQ8" s="195"/>
      <c r="PIR8" s="195"/>
      <c r="PIS8" s="195"/>
      <c r="PIT8" s="195"/>
      <c r="PIU8" s="195"/>
      <c r="PIV8" s="195"/>
      <c r="PIW8" s="195"/>
      <c r="PIX8" s="195"/>
      <c r="PIY8" s="195"/>
      <c r="PIZ8" s="195"/>
      <c r="PJA8" s="195"/>
      <c r="PJB8" s="195"/>
      <c r="PJC8" s="195"/>
      <c r="PJD8" s="195"/>
      <c r="PJE8" s="195"/>
      <c r="PJF8" s="195"/>
      <c r="PJG8" s="195"/>
      <c r="PJH8" s="195"/>
      <c r="PJI8" s="195"/>
      <c r="PJJ8" s="195"/>
      <c r="PJK8" s="195"/>
      <c r="PJL8" s="195"/>
      <c r="PJM8" s="195"/>
      <c r="PJN8" s="195"/>
      <c r="PJO8" s="195"/>
      <c r="PJP8" s="195"/>
      <c r="PJQ8" s="195"/>
      <c r="PJR8" s="195"/>
      <c r="PJS8" s="195"/>
      <c r="PJT8" s="195"/>
      <c r="PJU8" s="195"/>
      <c r="PJV8" s="195"/>
      <c r="PJW8" s="195"/>
      <c r="PJX8" s="195"/>
      <c r="PJY8" s="195"/>
      <c r="PJZ8" s="195"/>
      <c r="PKA8" s="195"/>
      <c r="PKB8" s="195"/>
      <c r="PKC8" s="195"/>
      <c r="PKD8" s="195"/>
      <c r="PKE8" s="195"/>
      <c r="PKF8" s="195"/>
      <c r="PKG8" s="195"/>
      <c r="PKH8" s="195"/>
      <c r="PKI8" s="195"/>
      <c r="PKJ8" s="195"/>
      <c r="PKK8" s="195"/>
      <c r="PKL8" s="195"/>
      <c r="PKM8" s="195"/>
      <c r="PKN8" s="195"/>
      <c r="PKO8" s="195"/>
      <c r="PKP8" s="195"/>
      <c r="PKQ8" s="195"/>
      <c r="PKR8" s="195"/>
      <c r="PKS8" s="195"/>
      <c r="PKT8" s="195"/>
      <c r="PKU8" s="195"/>
      <c r="PKV8" s="195"/>
      <c r="PKW8" s="195"/>
      <c r="PKX8" s="195"/>
      <c r="PKY8" s="195"/>
      <c r="PKZ8" s="195"/>
      <c r="PLA8" s="195"/>
      <c r="PLB8" s="195"/>
      <c r="PLC8" s="195"/>
      <c r="PLD8" s="195"/>
      <c r="PLE8" s="195"/>
      <c r="PLF8" s="195"/>
      <c r="PLG8" s="195"/>
      <c r="PLH8" s="195"/>
      <c r="PLI8" s="195"/>
      <c r="PLJ8" s="195"/>
      <c r="PLK8" s="195"/>
      <c r="PLL8" s="195"/>
      <c r="PLM8" s="195"/>
      <c r="PLN8" s="195"/>
      <c r="PLO8" s="195"/>
      <c r="PLP8" s="195"/>
      <c r="PLQ8" s="195"/>
      <c r="PLR8" s="195"/>
      <c r="PLS8" s="195"/>
      <c r="PLT8" s="195"/>
      <c r="PLU8" s="195"/>
      <c r="PLV8" s="195"/>
      <c r="PLW8" s="195"/>
      <c r="PLX8" s="195"/>
      <c r="PLY8" s="195"/>
      <c r="PLZ8" s="195"/>
      <c r="PMA8" s="195"/>
      <c r="PMB8" s="195"/>
      <c r="PMC8" s="195"/>
      <c r="PMD8" s="195"/>
      <c r="PME8" s="195"/>
      <c r="PMF8" s="195"/>
      <c r="PMG8" s="195"/>
      <c r="PMH8" s="195"/>
      <c r="PMI8" s="195"/>
      <c r="PMJ8" s="195"/>
      <c r="PMK8" s="195"/>
      <c r="PML8" s="195"/>
      <c r="PMM8" s="195"/>
      <c r="PMN8" s="195"/>
      <c r="PMO8" s="195"/>
      <c r="PMP8" s="195"/>
      <c r="PMQ8" s="195"/>
      <c r="PMR8" s="195"/>
      <c r="PMS8" s="195"/>
      <c r="PMT8" s="195"/>
      <c r="PMU8" s="195"/>
      <c r="PMV8" s="195"/>
      <c r="PMW8" s="195"/>
      <c r="PMX8" s="195"/>
      <c r="PMY8" s="195"/>
      <c r="PMZ8" s="195"/>
      <c r="PNA8" s="195"/>
      <c r="PNB8" s="195"/>
      <c r="PNC8" s="195"/>
      <c r="PND8" s="195"/>
      <c r="PNE8" s="195"/>
      <c r="PNF8" s="195"/>
      <c r="PNG8" s="195"/>
      <c r="PNH8" s="195"/>
      <c r="PNI8" s="195"/>
      <c r="PNJ8" s="195"/>
      <c r="PNK8" s="195"/>
      <c r="PNL8" s="195"/>
      <c r="PNM8" s="195"/>
      <c r="PNN8" s="195"/>
      <c r="PNO8" s="195"/>
      <c r="PNP8" s="195"/>
      <c r="PNQ8" s="195"/>
      <c r="PNR8" s="195"/>
      <c r="PNS8" s="195"/>
      <c r="PNT8" s="195"/>
      <c r="PNU8" s="195"/>
      <c r="PNV8" s="195"/>
      <c r="PNW8" s="195"/>
      <c r="PNX8" s="195"/>
      <c r="PNY8" s="195"/>
      <c r="PNZ8" s="195"/>
      <c r="POA8" s="195"/>
      <c r="POB8" s="195"/>
      <c r="POC8" s="195"/>
      <c r="POD8" s="195"/>
      <c r="POE8" s="195"/>
      <c r="POF8" s="195"/>
      <c r="POG8" s="195"/>
      <c r="POH8" s="195"/>
      <c r="POI8" s="195"/>
      <c r="POJ8" s="195"/>
      <c r="POK8" s="195"/>
      <c r="POL8" s="195"/>
      <c r="POM8" s="195"/>
      <c r="PON8" s="195"/>
      <c r="POO8" s="195"/>
      <c r="POP8" s="195"/>
      <c r="POQ8" s="195"/>
      <c r="POR8" s="195"/>
      <c r="POS8" s="195"/>
      <c r="POT8" s="195"/>
      <c r="POU8" s="195"/>
      <c r="POV8" s="195"/>
      <c r="POW8" s="195"/>
      <c r="POX8" s="195"/>
      <c r="POY8" s="195"/>
      <c r="POZ8" s="195"/>
      <c r="PPA8" s="195"/>
      <c r="PPB8" s="195"/>
      <c r="PPC8" s="195"/>
      <c r="PPD8" s="195"/>
      <c r="PPE8" s="195"/>
      <c r="PPF8" s="195"/>
      <c r="PPG8" s="195"/>
      <c r="PPH8" s="195"/>
      <c r="PPI8" s="195"/>
      <c r="PPJ8" s="195"/>
      <c r="PPK8" s="195"/>
      <c r="PPL8" s="195"/>
      <c r="PPM8" s="195"/>
      <c r="PPN8" s="195"/>
      <c r="PPO8" s="195"/>
      <c r="PPP8" s="195"/>
      <c r="PPQ8" s="195"/>
      <c r="PPR8" s="195"/>
      <c r="PPS8" s="195"/>
      <c r="PPT8" s="195"/>
      <c r="PPU8" s="195"/>
      <c r="PPV8" s="195"/>
      <c r="PPW8" s="195"/>
      <c r="PPX8" s="195"/>
      <c r="PPY8" s="195"/>
      <c r="PPZ8" s="195"/>
      <c r="PQA8" s="195"/>
      <c r="PQB8" s="195"/>
      <c r="PQC8" s="195"/>
      <c r="PQD8" s="195"/>
      <c r="PQE8" s="195"/>
      <c r="PQF8" s="195"/>
      <c r="PQG8" s="195"/>
      <c r="PQH8" s="195"/>
      <c r="PQI8" s="195"/>
      <c r="PQJ8" s="195"/>
      <c r="PQK8" s="195"/>
      <c r="PQL8" s="195"/>
      <c r="PQM8" s="195"/>
      <c r="PQN8" s="195"/>
      <c r="PQO8" s="195"/>
      <c r="PQP8" s="195"/>
      <c r="PQQ8" s="195"/>
      <c r="PQR8" s="195"/>
      <c r="PQS8" s="195"/>
      <c r="PQT8" s="195"/>
      <c r="PQU8" s="195"/>
      <c r="PQV8" s="195"/>
      <c r="PQW8" s="195"/>
      <c r="PQX8" s="195"/>
      <c r="PQY8" s="195"/>
      <c r="PQZ8" s="195"/>
      <c r="PRA8" s="195"/>
      <c r="PRB8" s="195"/>
      <c r="PRC8" s="195"/>
      <c r="PRD8" s="195"/>
      <c r="PRE8" s="195"/>
      <c r="PRF8" s="195"/>
      <c r="PRG8" s="195"/>
      <c r="PRH8" s="195"/>
      <c r="PRI8" s="195"/>
      <c r="PRJ8" s="195"/>
      <c r="PRK8" s="195"/>
      <c r="PRL8" s="195"/>
      <c r="PRM8" s="195"/>
      <c r="PRN8" s="195"/>
      <c r="PRO8" s="195"/>
      <c r="PRP8" s="195"/>
      <c r="PRQ8" s="195"/>
      <c r="PRR8" s="195"/>
      <c r="PRS8" s="195"/>
      <c r="PRT8" s="195"/>
      <c r="PRU8" s="195"/>
      <c r="PRV8" s="195"/>
      <c r="PRW8" s="195"/>
      <c r="PRX8" s="195"/>
      <c r="PRY8" s="195"/>
      <c r="PRZ8" s="195"/>
      <c r="PSA8" s="195"/>
      <c r="PSB8" s="195"/>
      <c r="PSC8" s="195"/>
      <c r="PSD8" s="195"/>
      <c r="PSE8" s="195"/>
      <c r="PSF8" s="195"/>
      <c r="PSG8" s="195"/>
      <c r="PSH8" s="195"/>
      <c r="PSI8" s="195"/>
      <c r="PSJ8" s="195"/>
      <c r="PSK8" s="195"/>
      <c r="PSL8" s="195"/>
      <c r="PSM8" s="195"/>
      <c r="PSN8" s="195"/>
      <c r="PSO8" s="195"/>
      <c r="PSP8" s="195"/>
      <c r="PSQ8" s="195"/>
      <c r="PSR8" s="195"/>
      <c r="PSS8" s="195"/>
      <c r="PST8" s="195"/>
      <c r="PSU8" s="195"/>
      <c r="PSV8" s="195"/>
      <c r="PSW8" s="195"/>
      <c r="PSX8" s="195"/>
      <c r="PSY8" s="195"/>
      <c r="PSZ8" s="195"/>
      <c r="PTA8" s="195"/>
      <c r="PTB8" s="195"/>
      <c r="PTC8" s="195"/>
      <c r="PTD8" s="195"/>
      <c r="PTE8" s="195"/>
      <c r="PTF8" s="195"/>
      <c r="PTG8" s="195"/>
      <c r="PTH8" s="195"/>
      <c r="PTI8" s="195"/>
      <c r="PTJ8" s="195"/>
      <c r="PTK8" s="195"/>
      <c r="PTL8" s="195"/>
      <c r="PTM8" s="195"/>
      <c r="PTN8" s="195"/>
      <c r="PTO8" s="195"/>
      <c r="PTP8" s="195"/>
      <c r="PTQ8" s="195"/>
      <c r="PTR8" s="195"/>
      <c r="PTS8" s="195"/>
      <c r="PTT8" s="195"/>
      <c r="PTU8" s="195"/>
      <c r="PTV8" s="195"/>
      <c r="PTW8" s="195"/>
      <c r="PTX8" s="195"/>
      <c r="PTY8" s="195"/>
      <c r="PTZ8" s="195"/>
      <c r="PUA8" s="195"/>
      <c r="PUB8" s="195"/>
      <c r="PUC8" s="195"/>
      <c r="PUD8" s="195"/>
      <c r="PUE8" s="195"/>
      <c r="PUF8" s="195"/>
      <c r="PUG8" s="195"/>
      <c r="PUH8" s="195"/>
      <c r="PUI8" s="195"/>
      <c r="PUJ8" s="195"/>
      <c r="PUK8" s="195"/>
      <c r="PUL8" s="195"/>
      <c r="PUM8" s="195"/>
      <c r="PUN8" s="195"/>
      <c r="PUO8" s="195"/>
      <c r="PUP8" s="195"/>
      <c r="PUQ8" s="195"/>
      <c r="PUR8" s="195"/>
      <c r="PUS8" s="195"/>
      <c r="PUT8" s="195"/>
      <c r="PUU8" s="195"/>
      <c r="PUV8" s="195"/>
      <c r="PUW8" s="195"/>
      <c r="PUX8" s="195"/>
      <c r="PUY8" s="195"/>
      <c r="PUZ8" s="195"/>
      <c r="PVA8" s="195"/>
      <c r="PVB8" s="195"/>
      <c r="PVC8" s="195"/>
      <c r="PVD8" s="195"/>
      <c r="PVE8" s="195"/>
      <c r="PVF8" s="195"/>
      <c r="PVG8" s="195"/>
      <c r="PVH8" s="195"/>
      <c r="PVI8" s="195"/>
      <c r="PVJ8" s="195"/>
      <c r="PVK8" s="195"/>
      <c r="PVL8" s="195"/>
      <c r="PVM8" s="195"/>
      <c r="PVN8" s="195"/>
      <c r="PVO8" s="195"/>
      <c r="PVP8" s="195"/>
      <c r="PVQ8" s="195"/>
      <c r="PVR8" s="195"/>
      <c r="PVS8" s="195"/>
      <c r="PVT8" s="195"/>
      <c r="PVU8" s="195"/>
      <c r="PVV8" s="195"/>
      <c r="PVW8" s="195"/>
      <c r="PVX8" s="195"/>
      <c r="PVY8" s="195"/>
      <c r="PVZ8" s="195"/>
      <c r="PWA8" s="195"/>
      <c r="PWB8" s="195"/>
      <c r="PWC8" s="195"/>
      <c r="PWD8" s="195"/>
      <c r="PWE8" s="195"/>
      <c r="PWF8" s="195"/>
      <c r="PWG8" s="195"/>
      <c r="PWH8" s="195"/>
      <c r="PWI8" s="195"/>
      <c r="PWJ8" s="195"/>
      <c r="PWK8" s="195"/>
      <c r="PWL8" s="195"/>
      <c r="PWM8" s="195"/>
      <c r="PWN8" s="195"/>
      <c r="PWO8" s="195"/>
      <c r="PWP8" s="195"/>
      <c r="PWQ8" s="195"/>
      <c r="PWR8" s="195"/>
      <c r="PWS8" s="195"/>
      <c r="PWT8" s="195"/>
      <c r="PWU8" s="195"/>
      <c r="PWV8" s="195"/>
      <c r="PWW8" s="195"/>
      <c r="PWX8" s="195"/>
      <c r="PWY8" s="195"/>
      <c r="PWZ8" s="195"/>
      <c r="PXA8" s="195"/>
      <c r="PXB8" s="195"/>
      <c r="PXC8" s="195"/>
      <c r="PXD8" s="195"/>
      <c r="PXE8" s="195"/>
      <c r="PXF8" s="195"/>
      <c r="PXG8" s="195"/>
      <c r="PXH8" s="195"/>
      <c r="PXI8" s="195"/>
      <c r="PXJ8" s="195"/>
      <c r="PXK8" s="195"/>
      <c r="PXL8" s="195"/>
      <c r="PXM8" s="195"/>
      <c r="PXN8" s="195"/>
      <c r="PXO8" s="195"/>
      <c r="PXP8" s="195"/>
      <c r="PXQ8" s="195"/>
      <c r="PXR8" s="195"/>
      <c r="PXS8" s="195"/>
      <c r="PXT8" s="195"/>
      <c r="PXU8" s="195"/>
      <c r="PXV8" s="195"/>
      <c r="PXW8" s="195"/>
      <c r="PXX8" s="195"/>
      <c r="PXY8" s="195"/>
      <c r="PXZ8" s="195"/>
      <c r="PYA8" s="195"/>
      <c r="PYB8" s="195"/>
      <c r="PYC8" s="195"/>
      <c r="PYD8" s="195"/>
      <c r="PYE8" s="195"/>
      <c r="PYF8" s="195"/>
      <c r="PYG8" s="195"/>
      <c r="PYH8" s="195"/>
      <c r="PYI8" s="195"/>
      <c r="PYJ8" s="195"/>
      <c r="PYK8" s="195"/>
      <c r="PYL8" s="195"/>
      <c r="PYM8" s="195"/>
      <c r="PYN8" s="195"/>
      <c r="PYO8" s="195"/>
      <c r="PYP8" s="195"/>
      <c r="PYQ8" s="195"/>
      <c r="PYR8" s="195"/>
      <c r="PYS8" s="195"/>
      <c r="PYT8" s="195"/>
      <c r="PYU8" s="195"/>
      <c r="PYV8" s="195"/>
      <c r="PYW8" s="195"/>
      <c r="PYX8" s="195"/>
      <c r="PYY8" s="195"/>
      <c r="PYZ8" s="195"/>
      <c r="PZA8" s="195"/>
      <c r="PZB8" s="195"/>
      <c r="PZC8" s="195"/>
      <c r="PZD8" s="195"/>
      <c r="PZE8" s="195"/>
      <c r="PZF8" s="195"/>
      <c r="PZG8" s="195"/>
      <c r="PZH8" s="195"/>
      <c r="PZI8" s="195"/>
      <c r="PZJ8" s="195"/>
      <c r="PZK8" s="195"/>
      <c r="PZL8" s="195"/>
      <c r="PZM8" s="195"/>
      <c r="PZN8" s="195"/>
      <c r="PZO8" s="195"/>
      <c r="PZP8" s="195"/>
      <c r="PZQ8" s="195"/>
      <c r="PZR8" s="195"/>
      <c r="PZS8" s="195"/>
      <c r="PZT8" s="195"/>
      <c r="PZU8" s="195"/>
      <c r="PZV8" s="195"/>
      <c r="PZW8" s="195"/>
      <c r="PZX8" s="195"/>
      <c r="PZY8" s="195"/>
      <c r="PZZ8" s="195"/>
      <c r="QAA8" s="195"/>
      <c r="QAB8" s="195"/>
      <c r="QAC8" s="195"/>
      <c r="QAD8" s="195"/>
      <c r="QAE8" s="195"/>
      <c r="QAF8" s="195"/>
      <c r="QAG8" s="195"/>
      <c r="QAH8" s="195"/>
      <c r="QAI8" s="195"/>
      <c r="QAJ8" s="195"/>
      <c r="QAK8" s="195"/>
      <c r="QAL8" s="195"/>
      <c r="QAM8" s="195"/>
      <c r="QAN8" s="195"/>
      <c r="QAO8" s="195"/>
      <c r="QAP8" s="195"/>
      <c r="QAQ8" s="195"/>
      <c r="QAR8" s="195"/>
      <c r="QAS8" s="195"/>
      <c r="QAT8" s="195"/>
      <c r="QAU8" s="195"/>
      <c r="QAV8" s="195"/>
      <c r="QAW8" s="195"/>
      <c r="QAX8" s="195"/>
      <c r="QAY8" s="195"/>
      <c r="QAZ8" s="195"/>
      <c r="QBA8" s="195"/>
      <c r="QBB8" s="195"/>
      <c r="QBC8" s="195"/>
      <c r="QBD8" s="195"/>
      <c r="QBE8" s="195"/>
      <c r="QBF8" s="195"/>
      <c r="QBG8" s="195"/>
      <c r="QBH8" s="195"/>
      <c r="QBI8" s="195"/>
      <c r="QBJ8" s="195"/>
      <c r="QBK8" s="195"/>
      <c r="QBL8" s="195"/>
      <c r="QBM8" s="195"/>
      <c r="QBN8" s="195"/>
      <c r="QBO8" s="195"/>
      <c r="QBP8" s="195"/>
      <c r="QBQ8" s="195"/>
      <c r="QBR8" s="195"/>
      <c r="QBS8" s="195"/>
      <c r="QBT8" s="195"/>
      <c r="QBU8" s="195"/>
      <c r="QBV8" s="195"/>
      <c r="QBW8" s="195"/>
      <c r="QBX8" s="195"/>
      <c r="QBY8" s="195"/>
      <c r="QBZ8" s="195"/>
      <c r="QCA8" s="195"/>
      <c r="QCB8" s="195"/>
      <c r="QCC8" s="195"/>
      <c r="QCD8" s="195"/>
      <c r="QCE8" s="195"/>
      <c r="QCF8" s="195"/>
      <c r="QCG8" s="195"/>
      <c r="QCH8" s="195"/>
      <c r="QCI8" s="195"/>
      <c r="QCJ8" s="195"/>
      <c r="QCK8" s="195"/>
      <c r="QCL8" s="195"/>
      <c r="QCM8" s="195"/>
      <c r="QCN8" s="195"/>
      <c r="QCO8" s="195"/>
      <c r="QCP8" s="195"/>
      <c r="QCQ8" s="195"/>
      <c r="QCR8" s="195"/>
      <c r="QCS8" s="195"/>
      <c r="QCT8" s="195"/>
      <c r="QCU8" s="195"/>
      <c r="QCV8" s="195"/>
      <c r="QCW8" s="195"/>
      <c r="QCX8" s="195"/>
      <c r="QCY8" s="195"/>
      <c r="QCZ8" s="195"/>
      <c r="QDA8" s="195"/>
      <c r="QDB8" s="195"/>
      <c r="QDC8" s="195"/>
      <c r="QDD8" s="195"/>
      <c r="QDE8" s="195"/>
      <c r="QDF8" s="195"/>
      <c r="QDG8" s="195"/>
      <c r="QDH8" s="195"/>
      <c r="QDI8" s="195"/>
      <c r="QDJ8" s="195"/>
      <c r="QDK8" s="195"/>
      <c r="QDL8" s="195"/>
      <c r="QDM8" s="195"/>
      <c r="QDN8" s="195"/>
      <c r="QDO8" s="195"/>
      <c r="QDP8" s="195"/>
      <c r="QDQ8" s="195"/>
      <c r="QDR8" s="195"/>
      <c r="QDS8" s="195"/>
      <c r="QDT8" s="195"/>
      <c r="QDU8" s="195"/>
      <c r="QDV8" s="195"/>
      <c r="QDW8" s="195"/>
      <c r="QDX8" s="195"/>
      <c r="QDY8" s="195"/>
      <c r="QDZ8" s="195"/>
      <c r="QEA8" s="195"/>
      <c r="QEB8" s="195"/>
      <c r="QEC8" s="195"/>
      <c r="QED8" s="195"/>
      <c r="QEE8" s="195"/>
      <c r="QEF8" s="195"/>
      <c r="QEG8" s="195"/>
      <c r="QEH8" s="195"/>
      <c r="QEI8" s="195"/>
      <c r="QEJ8" s="195"/>
      <c r="QEK8" s="195"/>
      <c r="QEL8" s="195"/>
      <c r="QEM8" s="195"/>
      <c r="QEN8" s="195"/>
      <c r="QEO8" s="195"/>
      <c r="QEP8" s="195"/>
      <c r="QEQ8" s="195"/>
      <c r="QER8" s="195"/>
      <c r="QES8" s="195"/>
      <c r="QET8" s="195"/>
      <c r="QEU8" s="195"/>
      <c r="QEV8" s="195"/>
      <c r="QEW8" s="195"/>
      <c r="QEX8" s="195"/>
      <c r="QEY8" s="195"/>
      <c r="QEZ8" s="195"/>
      <c r="QFA8" s="195"/>
      <c r="QFB8" s="195"/>
      <c r="QFC8" s="195"/>
      <c r="QFD8" s="195"/>
      <c r="QFE8" s="195"/>
      <c r="QFF8" s="195"/>
      <c r="QFG8" s="195"/>
      <c r="QFH8" s="195"/>
      <c r="QFI8" s="195"/>
      <c r="QFJ8" s="195"/>
      <c r="QFK8" s="195"/>
      <c r="QFL8" s="195"/>
      <c r="QFM8" s="195"/>
      <c r="QFN8" s="195"/>
      <c r="QFO8" s="195"/>
      <c r="QFP8" s="195"/>
      <c r="QFQ8" s="195"/>
      <c r="QFR8" s="195"/>
      <c r="QFS8" s="195"/>
      <c r="QFT8" s="195"/>
      <c r="QFU8" s="195"/>
      <c r="QFV8" s="195"/>
      <c r="QFW8" s="195"/>
      <c r="QFX8" s="195"/>
      <c r="QFY8" s="195"/>
      <c r="QFZ8" s="195"/>
      <c r="QGA8" s="195"/>
      <c r="QGB8" s="195"/>
      <c r="QGC8" s="195"/>
      <c r="QGD8" s="195"/>
      <c r="QGE8" s="195"/>
      <c r="QGF8" s="195"/>
      <c r="QGG8" s="195"/>
      <c r="QGH8" s="195"/>
      <c r="QGI8" s="195"/>
      <c r="QGJ8" s="195"/>
      <c r="QGK8" s="195"/>
      <c r="QGL8" s="195"/>
      <c r="QGM8" s="195"/>
      <c r="QGN8" s="195"/>
      <c r="QGO8" s="195"/>
      <c r="QGP8" s="195"/>
      <c r="QGQ8" s="195"/>
      <c r="QGR8" s="195"/>
      <c r="QGS8" s="195"/>
      <c r="QGT8" s="195"/>
      <c r="QGU8" s="195"/>
      <c r="QGV8" s="195"/>
      <c r="QGW8" s="195"/>
      <c r="QGX8" s="195"/>
      <c r="QGY8" s="195"/>
      <c r="QGZ8" s="195"/>
      <c r="QHA8" s="195"/>
      <c r="QHB8" s="195"/>
      <c r="QHC8" s="195"/>
      <c r="QHD8" s="195"/>
      <c r="QHE8" s="195"/>
      <c r="QHF8" s="195"/>
      <c r="QHG8" s="195"/>
      <c r="QHH8" s="195"/>
      <c r="QHI8" s="195"/>
      <c r="QHJ8" s="195"/>
      <c r="QHK8" s="195"/>
      <c r="QHL8" s="195"/>
      <c r="QHM8" s="195"/>
      <c r="QHN8" s="195"/>
      <c r="QHO8" s="195"/>
      <c r="QHP8" s="195"/>
      <c r="QHQ8" s="195"/>
      <c r="QHR8" s="195"/>
      <c r="QHS8" s="195"/>
      <c r="QHT8" s="195"/>
      <c r="QHU8" s="195"/>
      <c r="QHV8" s="195"/>
      <c r="QHW8" s="195"/>
      <c r="QHX8" s="195"/>
      <c r="QHY8" s="195"/>
      <c r="QHZ8" s="195"/>
      <c r="QIA8" s="195"/>
      <c r="QIB8" s="195"/>
      <c r="QIC8" s="195"/>
      <c r="QID8" s="195"/>
      <c r="QIE8" s="195"/>
      <c r="QIF8" s="195"/>
      <c r="QIG8" s="195"/>
      <c r="QIH8" s="195"/>
      <c r="QII8" s="195"/>
      <c r="QIJ8" s="195"/>
      <c r="QIK8" s="195"/>
      <c r="QIL8" s="195"/>
      <c r="QIM8" s="195"/>
      <c r="QIN8" s="195"/>
      <c r="QIO8" s="195"/>
      <c r="QIP8" s="195"/>
      <c r="QIQ8" s="195"/>
      <c r="QIR8" s="195"/>
      <c r="QIS8" s="195"/>
      <c r="QIT8" s="195"/>
      <c r="QIU8" s="195"/>
      <c r="QIV8" s="195"/>
      <c r="QIW8" s="195"/>
      <c r="QIX8" s="195"/>
      <c r="QIY8" s="195"/>
      <c r="QIZ8" s="195"/>
      <c r="QJA8" s="195"/>
      <c r="QJB8" s="195"/>
      <c r="QJC8" s="195"/>
      <c r="QJD8" s="195"/>
      <c r="QJE8" s="195"/>
      <c r="QJF8" s="195"/>
      <c r="QJG8" s="195"/>
      <c r="QJH8" s="195"/>
      <c r="QJI8" s="195"/>
      <c r="QJJ8" s="195"/>
      <c r="QJK8" s="195"/>
      <c r="QJL8" s="195"/>
      <c r="QJM8" s="195"/>
      <c r="QJN8" s="195"/>
      <c r="QJO8" s="195"/>
      <c r="QJP8" s="195"/>
      <c r="QJQ8" s="195"/>
      <c r="QJR8" s="195"/>
      <c r="QJS8" s="195"/>
      <c r="QJT8" s="195"/>
      <c r="QJU8" s="195"/>
      <c r="QJV8" s="195"/>
      <c r="QJW8" s="195"/>
      <c r="QJX8" s="195"/>
      <c r="QJY8" s="195"/>
      <c r="QJZ8" s="195"/>
      <c r="QKA8" s="195"/>
      <c r="QKB8" s="195"/>
      <c r="QKC8" s="195"/>
      <c r="QKD8" s="195"/>
      <c r="QKE8" s="195"/>
      <c r="QKF8" s="195"/>
      <c r="QKG8" s="195"/>
      <c r="QKH8" s="195"/>
      <c r="QKI8" s="195"/>
      <c r="QKJ8" s="195"/>
      <c r="QKK8" s="195"/>
      <c r="QKL8" s="195"/>
      <c r="QKM8" s="195"/>
      <c r="QKN8" s="195"/>
      <c r="QKO8" s="195"/>
      <c r="QKP8" s="195"/>
      <c r="QKQ8" s="195"/>
      <c r="QKR8" s="195"/>
      <c r="QKS8" s="195"/>
      <c r="QKT8" s="195"/>
      <c r="QKU8" s="195"/>
      <c r="QKV8" s="195"/>
      <c r="QKW8" s="195"/>
      <c r="QKX8" s="195"/>
      <c r="QKY8" s="195"/>
      <c r="QKZ8" s="195"/>
      <c r="QLA8" s="195"/>
      <c r="QLB8" s="195"/>
      <c r="QLC8" s="195"/>
      <c r="QLD8" s="195"/>
      <c r="QLE8" s="195"/>
      <c r="QLF8" s="195"/>
      <c r="QLG8" s="195"/>
      <c r="QLH8" s="195"/>
      <c r="QLI8" s="195"/>
      <c r="QLJ8" s="195"/>
      <c r="QLK8" s="195"/>
      <c r="QLL8" s="195"/>
      <c r="QLM8" s="195"/>
      <c r="QLN8" s="195"/>
      <c r="QLO8" s="195"/>
      <c r="QLP8" s="195"/>
      <c r="QLQ8" s="195"/>
      <c r="QLR8" s="195"/>
      <c r="QLS8" s="195"/>
      <c r="QLT8" s="195"/>
      <c r="QLU8" s="195"/>
      <c r="QLV8" s="195"/>
      <c r="QLW8" s="195"/>
      <c r="QLX8" s="195"/>
      <c r="QLY8" s="195"/>
      <c r="QLZ8" s="195"/>
      <c r="QMA8" s="195"/>
      <c r="QMB8" s="195"/>
      <c r="QMC8" s="195"/>
      <c r="QMD8" s="195"/>
      <c r="QME8" s="195"/>
      <c r="QMF8" s="195"/>
      <c r="QMG8" s="195"/>
      <c r="QMH8" s="195"/>
      <c r="QMI8" s="195"/>
      <c r="QMJ8" s="195"/>
      <c r="QMK8" s="195"/>
      <c r="QML8" s="195"/>
      <c r="QMM8" s="195"/>
      <c r="QMN8" s="195"/>
      <c r="QMO8" s="195"/>
      <c r="QMP8" s="195"/>
      <c r="QMQ8" s="195"/>
      <c r="QMR8" s="195"/>
      <c r="QMS8" s="195"/>
      <c r="QMT8" s="195"/>
      <c r="QMU8" s="195"/>
      <c r="QMV8" s="195"/>
      <c r="QMW8" s="195"/>
      <c r="QMX8" s="195"/>
      <c r="QMY8" s="195"/>
      <c r="QMZ8" s="195"/>
      <c r="QNA8" s="195"/>
      <c r="QNB8" s="195"/>
      <c r="QNC8" s="195"/>
      <c r="QND8" s="195"/>
      <c r="QNE8" s="195"/>
      <c r="QNF8" s="195"/>
      <c r="QNG8" s="195"/>
      <c r="QNH8" s="195"/>
      <c r="QNI8" s="195"/>
      <c r="QNJ8" s="195"/>
      <c r="QNK8" s="195"/>
      <c r="QNL8" s="195"/>
      <c r="QNM8" s="195"/>
      <c r="QNN8" s="195"/>
      <c r="QNO8" s="195"/>
      <c r="QNP8" s="195"/>
      <c r="QNQ8" s="195"/>
      <c r="QNR8" s="195"/>
      <c r="QNS8" s="195"/>
      <c r="QNT8" s="195"/>
      <c r="QNU8" s="195"/>
      <c r="QNV8" s="195"/>
      <c r="QNW8" s="195"/>
      <c r="QNX8" s="195"/>
      <c r="QNY8" s="195"/>
      <c r="QNZ8" s="195"/>
      <c r="QOA8" s="195"/>
      <c r="QOB8" s="195"/>
      <c r="QOC8" s="195"/>
      <c r="QOD8" s="195"/>
      <c r="QOE8" s="195"/>
      <c r="QOF8" s="195"/>
      <c r="QOG8" s="195"/>
      <c r="QOH8" s="195"/>
      <c r="QOI8" s="195"/>
      <c r="QOJ8" s="195"/>
      <c r="QOK8" s="195"/>
      <c r="QOL8" s="195"/>
      <c r="QOM8" s="195"/>
      <c r="QON8" s="195"/>
      <c r="QOO8" s="195"/>
      <c r="QOP8" s="195"/>
      <c r="QOQ8" s="195"/>
      <c r="QOR8" s="195"/>
      <c r="QOS8" s="195"/>
      <c r="QOT8" s="195"/>
      <c r="QOU8" s="195"/>
      <c r="QOV8" s="195"/>
      <c r="QOW8" s="195"/>
      <c r="QOX8" s="195"/>
      <c r="QOY8" s="195"/>
      <c r="QOZ8" s="195"/>
      <c r="QPA8" s="195"/>
      <c r="QPB8" s="195"/>
      <c r="QPC8" s="195"/>
      <c r="QPD8" s="195"/>
      <c r="QPE8" s="195"/>
      <c r="QPF8" s="195"/>
      <c r="QPG8" s="195"/>
      <c r="QPH8" s="195"/>
      <c r="QPI8" s="195"/>
      <c r="QPJ8" s="195"/>
      <c r="QPK8" s="195"/>
      <c r="QPL8" s="195"/>
      <c r="QPM8" s="195"/>
      <c r="QPN8" s="195"/>
      <c r="QPO8" s="195"/>
      <c r="QPP8" s="195"/>
      <c r="QPQ8" s="195"/>
      <c r="QPR8" s="195"/>
      <c r="QPS8" s="195"/>
      <c r="QPT8" s="195"/>
      <c r="QPU8" s="195"/>
      <c r="QPV8" s="195"/>
      <c r="QPW8" s="195"/>
      <c r="QPX8" s="195"/>
      <c r="QPY8" s="195"/>
      <c r="QPZ8" s="195"/>
      <c r="QQA8" s="195"/>
      <c r="QQB8" s="195"/>
      <c r="QQC8" s="195"/>
      <c r="QQD8" s="195"/>
      <c r="QQE8" s="195"/>
      <c r="QQF8" s="195"/>
      <c r="QQG8" s="195"/>
      <c r="QQH8" s="195"/>
      <c r="QQI8" s="195"/>
      <c r="QQJ8" s="195"/>
      <c r="QQK8" s="195"/>
      <c r="QQL8" s="195"/>
      <c r="QQM8" s="195"/>
      <c r="QQN8" s="195"/>
      <c r="QQO8" s="195"/>
      <c r="QQP8" s="195"/>
      <c r="QQQ8" s="195"/>
      <c r="QQR8" s="195"/>
      <c r="QQS8" s="195"/>
      <c r="QQT8" s="195"/>
      <c r="QQU8" s="195"/>
      <c r="QQV8" s="195"/>
      <c r="QQW8" s="195"/>
      <c r="QQX8" s="195"/>
      <c r="QQY8" s="195"/>
      <c r="QQZ8" s="195"/>
      <c r="QRA8" s="195"/>
      <c r="QRB8" s="195"/>
      <c r="QRC8" s="195"/>
      <c r="QRD8" s="195"/>
      <c r="QRE8" s="195"/>
      <c r="QRF8" s="195"/>
      <c r="QRG8" s="195"/>
      <c r="QRH8" s="195"/>
      <c r="QRI8" s="195"/>
      <c r="QRJ8" s="195"/>
      <c r="QRK8" s="195"/>
      <c r="QRL8" s="195"/>
      <c r="QRM8" s="195"/>
      <c r="QRN8" s="195"/>
      <c r="QRO8" s="195"/>
      <c r="QRP8" s="195"/>
      <c r="QRQ8" s="195"/>
      <c r="QRR8" s="195"/>
      <c r="QRS8" s="195"/>
      <c r="QRT8" s="195"/>
      <c r="QRU8" s="195"/>
      <c r="QRV8" s="195"/>
      <c r="QRW8" s="195"/>
      <c r="QRX8" s="195"/>
      <c r="QRY8" s="195"/>
      <c r="QRZ8" s="195"/>
      <c r="QSA8" s="195"/>
      <c r="QSB8" s="195"/>
      <c r="QSC8" s="195"/>
      <c r="QSD8" s="195"/>
      <c r="QSE8" s="195"/>
      <c r="QSF8" s="195"/>
      <c r="QSG8" s="195"/>
      <c r="QSH8" s="195"/>
      <c r="QSI8" s="195"/>
      <c r="QSJ8" s="195"/>
      <c r="QSK8" s="195"/>
      <c r="QSL8" s="195"/>
      <c r="QSM8" s="195"/>
      <c r="QSN8" s="195"/>
      <c r="QSO8" s="195"/>
      <c r="QSP8" s="195"/>
      <c r="QSQ8" s="195"/>
      <c r="QSR8" s="195"/>
      <c r="QSS8" s="195"/>
      <c r="QST8" s="195"/>
      <c r="QSU8" s="195"/>
      <c r="QSV8" s="195"/>
      <c r="QSW8" s="195"/>
      <c r="QSX8" s="195"/>
      <c r="QSY8" s="195"/>
      <c r="QSZ8" s="195"/>
      <c r="QTA8" s="195"/>
      <c r="QTB8" s="195"/>
      <c r="QTC8" s="195"/>
      <c r="QTD8" s="195"/>
      <c r="QTE8" s="195"/>
      <c r="QTF8" s="195"/>
      <c r="QTG8" s="195"/>
      <c r="QTH8" s="195"/>
      <c r="QTI8" s="195"/>
      <c r="QTJ8" s="195"/>
      <c r="QTK8" s="195"/>
      <c r="QTL8" s="195"/>
      <c r="QTM8" s="195"/>
      <c r="QTN8" s="195"/>
      <c r="QTO8" s="195"/>
      <c r="QTP8" s="195"/>
      <c r="QTQ8" s="195"/>
      <c r="QTR8" s="195"/>
      <c r="QTS8" s="195"/>
      <c r="QTT8" s="195"/>
      <c r="QTU8" s="195"/>
      <c r="QTV8" s="195"/>
      <c r="QTW8" s="195"/>
      <c r="QTX8" s="195"/>
      <c r="QTY8" s="195"/>
      <c r="QTZ8" s="195"/>
      <c r="QUA8" s="195"/>
      <c r="QUB8" s="195"/>
      <c r="QUC8" s="195"/>
      <c r="QUD8" s="195"/>
      <c r="QUE8" s="195"/>
      <c r="QUF8" s="195"/>
      <c r="QUG8" s="195"/>
      <c r="QUH8" s="195"/>
      <c r="QUI8" s="195"/>
      <c r="QUJ8" s="195"/>
      <c r="QUK8" s="195"/>
      <c r="QUL8" s="195"/>
      <c r="QUM8" s="195"/>
      <c r="QUN8" s="195"/>
      <c r="QUO8" s="195"/>
      <c r="QUP8" s="195"/>
      <c r="QUQ8" s="195"/>
      <c r="QUR8" s="195"/>
      <c r="QUS8" s="195"/>
      <c r="QUT8" s="195"/>
      <c r="QUU8" s="195"/>
      <c r="QUV8" s="195"/>
      <c r="QUW8" s="195"/>
      <c r="QUX8" s="195"/>
      <c r="QUY8" s="195"/>
      <c r="QUZ8" s="195"/>
      <c r="QVA8" s="195"/>
      <c r="QVB8" s="195"/>
      <c r="QVC8" s="195"/>
      <c r="QVD8" s="195"/>
      <c r="QVE8" s="195"/>
      <c r="QVF8" s="195"/>
      <c r="QVG8" s="195"/>
      <c r="QVH8" s="195"/>
      <c r="QVI8" s="195"/>
      <c r="QVJ8" s="195"/>
      <c r="QVK8" s="195"/>
      <c r="QVL8" s="195"/>
      <c r="QVM8" s="195"/>
      <c r="QVN8" s="195"/>
      <c r="QVO8" s="195"/>
      <c r="QVP8" s="195"/>
      <c r="QVQ8" s="195"/>
      <c r="QVR8" s="195"/>
      <c r="QVS8" s="195"/>
      <c r="QVT8" s="195"/>
      <c r="QVU8" s="195"/>
      <c r="QVV8" s="195"/>
      <c r="QVW8" s="195"/>
      <c r="QVX8" s="195"/>
      <c r="QVY8" s="195"/>
      <c r="QVZ8" s="195"/>
      <c r="QWA8" s="195"/>
      <c r="QWB8" s="195"/>
      <c r="QWC8" s="195"/>
      <c r="QWD8" s="195"/>
      <c r="QWE8" s="195"/>
      <c r="QWF8" s="195"/>
      <c r="QWG8" s="195"/>
      <c r="QWH8" s="195"/>
      <c r="QWI8" s="195"/>
      <c r="QWJ8" s="195"/>
      <c r="QWK8" s="195"/>
      <c r="QWL8" s="195"/>
      <c r="QWM8" s="195"/>
      <c r="QWN8" s="195"/>
      <c r="QWO8" s="195"/>
      <c r="QWP8" s="195"/>
      <c r="QWQ8" s="195"/>
      <c r="QWR8" s="195"/>
      <c r="QWS8" s="195"/>
      <c r="QWT8" s="195"/>
      <c r="QWU8" s="195"/>
      <c r="QWV8" s="195"/>
      <c r="QWW8" s="195"/>
      <c r="QWX8" s="195"/>
      <c r="QWY8" s="195"/>
      <c r="QWZ8" s="195"/>
      <c r="QXA8" s="195"/>
      <c r="QXB8" s="195"/>
      <c r="QXC8" s="195"/>
      <c r="QXD8" s="195"/>
      <c r="QXE8" s="195"/>
      <c r="QXF8" s="195"/>
      <c r="QXG8" s="195"/>
      <c r="QXH8" s="195"/>
      <c r="QXI8" s="195"/>
      <c r="QXJ8" s="195"/>
      <c r="QXK8" s="195"/>
      <c r="QXL8" s="195"/>
      <c r="QXM8" s="195"/>
      <c r="QXN8" s="195"/>
      <c r="QXO8" s="195"/>
      <c r="QXP8" s="195"/>
      <c r="QXQ8" s="195"/>
      <c r="QXR8" s="195"/>
      <c r="QXS8" s="195"/>
      <c r="QXT8" s="195"/>
      <c r="QXU8" s="195"/>
      <c r="QXV8" s="195"/>
      <c r="QXW8" s="195"/>
      <c r="QXX8" s="195"/>
      <c r="QXY8" s="195"/>
      <c r="QXZ8" s="195"/>
      <c r="QYA8" s="195"/>
      <c r="QYB8" s="195"/>
      <c r="QYC8" s="195"/>
      <c r="QYD8" s="195"/>
      <c r="QYE8" s="195"/>
      <c r="QYF8" s="195"/>
      <c r="QYG8" s="195"/>
      <c r="QYH8" s="195"/>
      <c r="QYI8" s="195"/>
      <c r="QYJ8" s="195"/>
      <c r="QYK8" s="195"/>
      <c r="QYL8" s="195"/>
      <c r="QYM8" s="195"/>
      <c r="QYN8" s="195"/>
      <c r="QYO8" s="195"/>
      <c r="QYP8" s="195"/>
      <c r="QYQ8" s="195"/>
      <c r="QYR8" s="195"/>
      <c r="QYS8" s="195"/>
      <c r="QYT8" s="195"/>
      <c r="QYU8" s="195"/>
      <c r="QYV8" s="195"/>
      <c r="QYW8" s="195"/>
      <c r="QYX8" s="195"/>
      <c r="QYY8" s="195"/>
      <c r="QYZ8" s="195"/>
      <c r="QZA8" s="195"/>
      <c r="QZB8" s="195"/>
      <c r="QZC8" s="195"/>
      <c r="QZD8" s="195"/>
      <c r="QZE8" s="195"/>
      <c r="QZF8" s="195"/>
      <c r="QZG8" s="195"/>
      <c r="QZH8" s="195"/>
      <c r="QZI8" s="195"/>
      <c r="QZJ8" s="195"/>
      <c r="QZK8" s="195"/>
      <c r="QZL8" s="195"/>
      <c r="QZM8" s="195"/>
      <c r="QZN8" s="195"/>
      <c r="QZO8" s="195"/>
      <c r="QZP8" s="195"/>
      <c r="QZQ8" s="195"/>
      <c r="QZR8" s="195"/>
      <c r="QZS8" s="195"/>
      <c r="QZT8" s="195"/>
      <c r="QZU8" s="195"/>
      <c r="QZV8" s="195"/>
      <c r="QZW8" s="195"/>
      <c r="QZX8" s="195"/>
      <c r="QZY8" s="195"/>
      <c r="QZZ8" s="195"/>
      <c r="RAA8" s="195"/>
      <c r="RAB8" s="195"/>
      <c r="RAC8" s="195"/>
      <c r="RAD8" s="195"/>
      <c r="RAE8" s="195"/>
      <c r="RAF8" s="195"/>
      <c r="RAG8" s="195"/>
      <c r="RAH8" s="195"/>
      <c r="RAI8" s="195"/>
      <c r="RAJ8" s="195"/>
      <c r="RAK8" s="195"/>
      <c r="RAL8" s="195"/>
      <c r="RAM8" s="195"/>
      <c r="RAN8" s="195"/>
      <c r="RAO8" s="195"/>
      <c r="RAP8" s="195"/>
      <c r="RAQ8" s="195"/>
      <c r="RAR8" s="195"/>
      <c r="RAS8" s="195"/>
      <c r="RAT8" s="195"/>
      <c r="RAU8" s="195"/>
      <c r="RAV8" s="195"/>
      <c r="RAW8" s="195"/>
      <c r="RAX8" s="195"/>
      <c r="RAY8" s="195"/>
      <c r="RAZ8" s="195"/>
      <c r="RBA8" s="195"/>
      <c r="RBB8" s="195"/>
      <c r="RBC8" s="195"/>
      <c r="RBD8" s="195"/>
      <c r="RBE8" s="195"/>
      <c r="RBF8" s="195"/>
      <c r="RBG8" s="195"/>
      <c r="RBH8" s="195"/>
      <c r="RBI8" s="195"/>
      <c r="RBJ8" s="195"/>
      <c r="RBK8" s="195"/>
      <c r="RBL8" s="195"/>
      <c r="RBM8" s="195"/>
      <c r="RBN8" s="195"/>
      <c r="RBO8" s="195"/>
      <c r="RBP8" s="195"/>
      <c r="RBQ8" s="195"/>
      <c r="RBR8" s="195"/>
      <c r="RBS8" s="195"/>
      <c r="RBT8" s="195"/>
      <c r="RBU8" s="195"/>
      <c r="RBV8" s="195"/>
      <c r="RBW8" s="195"/>
      <c r="RBX8" s="195"/>
      <c r="RBY8" s="195"/>
      <c r="RBZ8" s="195"/>
      <c r="RCA8" s="195"/>
      <c r="RCB8" s="195"/>
      <c r="RCC8" s="195"/>
      <c r="RCD8" s="195"/>
      <c r="RCE8" s="195"/>
      <c r="RCF8" s="195"/>
      <c r="RCG8" s="195"/>
      <c r="RCH8" s="195"/>
      <c r="RCI8" s="195"/>
      <c r="RCJ8" s="195"/>
      <c r="RCK8" s="195"/>
      <c r="RCL8" s="195"/>
      <c r="RCM8" s="195"/>
      <c r="RCN8" s="195"/>
      <c r="RCO8" s="195"/>
      <c r="RCP8" s="195"/>
      <c r="RCQ8" s="195"/>
      <c r="RCR8" s="195"/>
      <c r="RCS8" s="195"/>
      <c r="RCT8" s="195"/>
      <c r="RCU8" s="195"/>
      <c r="RCV8" s="195"/>
      <c r="RCW8" s="195"/>
      <c r="RCX8" s="195"/>
      <c r="RCY8" s="195"/>
      <c r="RCZ8" s="195"/>
      <c r="RDA8" s="195"/>
      <c r="RDB8" s="195"/>
      <c r="RDC8" s="195"/>
      <c r="RDD8" s="195"/>
      <c r="RDE8" s="195"/>
      <c r="RDF8" s="195"/>
      <c r="RDG8" s="195"/>
      <c r="RDH8" s="195"/>
      <c r="RDI8" s="195"/>
      <c r="RDJ8" s="195"/>
      <c r="RDK8" s="195"/>
      <c r="RDL8" s="195"/>
      <c r="RDM8" s="195"/>
      <c r="RDN8" s="195"/>
      <c r="RDO8" s="195"/>
      <c r="RDP8" s="195"/>
      <c r="RDQ8" s="195"/>
      <c r="RDR8" s="195"/>
      <c r="RDS8" s="195"/>
      <c r="RDT8" s="195"/>
      <c r="RDU8" s="195"/>
      <c r="RDV8" s="195"/>
      <c r="RDW8" s="195"/>
      <c r="RDX8" s="195"/>
      <c r="RDY8" s="195"/>
      <c r="RDZ8" s="195"/>
      <c r="REA8" s="195"/>
      <c r="REB8" s="195"/>
      <c r="REC8" s="195"/>
      <c r="RED8" s="195"/>
      <c r="REE8" s="195"/>
      <c r="REF8" s="195"/>
      <c r="REG8" s="195"/>
      <c r="REH8" s="195"/>
      <c r="REI8" s="195"/>
      <c r="REJ8" s="195"/>
      <c r="REK8" s="195"/>
      <c r="REL8" s="195"/>
      <c r="REM8" s="195"/>
      <c r="REN8" s="195"/>
      <c r="REO8" s="195"/>
      <c r="REP8" s="195"/>
      <c r="REQ8" s="195"/>
      <c r="RER8" s="195"/>
      <c r="RES8" s="195"/>
      <c r="RET8" s="195"/>
      <c r="REU8" s="195"/>
      <c r="REV8" s="195"/>
      <c r="REW8" s="195"/>
      <c r="REX8" s="195"/>
      <c r="REY8" s="195"/>
      <c r="REZ8" s="195"/>
      <c r="RFA8" s="195"/>
      <c r="RFB8" s="195"/>
      <c r="RFC8" s="195"/>
      <c r="RFD8" s="195"/>
      <c r="RFE8" s="195"/>
      <c r="RFF8" s="195"/>
      <c r="RFG8" s="195"/>
      <c r="RFH8" s="195"/>
      <c r="RFI8" s="195"/>
      <c r="RFJ8" s="195"/>
      <c r="RFK8" s="195"/>
      <c r="RFL8" s="195"/>
      <c r="RFM8" s="195"/>
      <c r="RFN8" s="195"/>
      <c r="RFO8" s="195"/>
      <c r="RFP8" s="195"/>
      <c r="RFQ8" s="195"/>
      <c r="RFR8" s="195"/>
      <c r="RFS8" s="195"/>
      <c r="RFT8" s="195"/>
      <c r="RFU8" s="195"/>
      <c r="RFV8" s="195"/>
      <c r="RFW8" s="195"/>
      <c r="RFX8" s="195"/>
      <c r="RFY8" s="195"/>
      <c r="RFZ8" s="195"/>
      <c r="RGA8" s="195"/>
      <c r="RGB8" s="195"/>
      <c r="RGC8" s="195"/>
      <c r="RGD8" s="195"/>
      <c r="RGE8" s="195"/>
      <c r="RGF8" s="195"/>
      <c r="RGG8" s="195"/>
      <c r="RGH8" s="195"/>
      <c r="RGI8" s="195"/>
      <c r="RGJ8" s="195"/>
      <c r="RGK8" s="195"/>
      <c r="RGL8" s="195"/>
      <c r="RGM8" s="195"/>
      <c r="RGN8" s="195"/>
      <c r="RGO8" s="195"/>
      <c r="RGP8" s="195"/>
      <c r="RGQ8" s="195"/>
      <c r="RGR8" s="195"/>
      <c r="RGS8" s="195"/>
      <c r="RGT8" s="195"/>
      <c r="RGU8" s="195"/>
      <c r="RGV8" s="195"/>
      <c r="RGW8" s="195"/>
      <c r="RGX8" s="195"/>
      <c r="RGY8" s="195"/>
      <c r="RGZ8" s="195"/>
      <c r="RHA8" s="195"/>
      <c r="RHB8" s="195"/>
      <c r="RHC8" s="195"/>
      <c r="RHD8" s="195"/>
      <c r="RHE8" s="195"/>
      <c r="RHF8" s="195"/>
      <c r="RHG8" s="195"/>
      <c r="RHH8" s="195"/>
      <c r="RHI8" s="195"/>
      <c r="RHJ8" s="195"/>
      <c r="RHK8" s="195"/>
      <c r="RHL8" s="195"/>
      <c r="RHM8" s="195"/>
      <c r="RHN8" s="195"/>
      <c r="RHO8" s="195"/>
      <c r="RHP8" s="195"/>
      <c r="RHQ8" s="195"/>
      <c r="RHR8" s="195"/>
      <c r="RHS8" s="195"/>
      <c r="RHT8" s="195"/>
      <c r="RHU8" s="195"/>
      <c r="RHV8" s="195"/>
      <c r="RHW8" s="195"/>
      <c r="RHX8" s="195"/>
      <c r="RHY8" s="195"/>
      <c r="RHZ8" s="195"/>
      <c r="RIA8" s="195"/>
      <c r="RIB8" s="195"/>
      <c r="RIC8" s="195"/>
      <c r="RID8" s="195"/>
      <c r="RIE8" s="195"/>
      <c r="RIF8" s="195"/>
      <c r="RIG8" s="195"/>
      <c r="RIH8" s="195"/>
      <c r="RII8" s="195"/>
      <c r="RIJ8" s="195"/>
      <c r="RIK8" s="195"/>
      <c r="RIL8" s="195"/>
      <c r="RIM8" s="195"/>
      <c r="RIN8" s="195"/>
      <c r="RIO8" s="195"/>
      <c r="RIP8" s="195"/>
      <c r="RIQ8" s="195"/>
      <c r="RIR8" s="195"/>
      <c r="RIS8" s="195"/>
      <c r="RIT8" s="195"/>
      <c r="RIU8" s="195"/>
      <c r="RIV8" s="195"/>
      <c r="RIW8" s="195"/>
      <c r="RIX8" s="195"/>
      <c r="RIY8" s="195"/>
      <c r="RIZ8" s="195"/>
      <c r="RJA8" s="195"/>
      <c r="RJB8" s="195"/>
      <c r="RJC8" s="195"/>
      <c r="RJD8" s="195"/>
      <c r="RJE8" s="195"/>
      <c r="RJF8" s="195"/>
      <c r="RJG8" s="195"/>
      <c r="RJH8" s="195"/>
      <c r="RJI8" s="195"/>
      <c r="RJJ8" s="195"/>
      <c r="RJK8" s="195"/>
      <c r="RJL8" s="195"/>
      <c r="RJM8" s="195"/>
      <c r="RJN8" s="195"/>
      <c r="RJO8" s="195"/>
      <c r="RJP8" s="195"/>
      <c r="RJQ8" s="195"/>
      <c r="RJR8" s="195"/>
      <c r="RJS8" s="195"/>
      <c r="RJT8" s="195"/>
      <c r="RJU8" s="195"/>
      <c r="RJV8" s="195"/>
      <c r="RJW8" s="195"/>
      <c r="RJX8" s="195"/>
      <c r="RJY8" s="195"/>
      <c r="RJZ8" s="195"/>
      <c r="RKA8" s="195"/>
      <c r="RKB8" s="195"/>
      <c r="RKC8" s="195"/>
      <c r="RKD8" s="195"/>
      <c r="RKE8" s="195"/>
      <c r="RKF8" s="195"/>
      <c r="RKG8" s="195"/>
      <c r="RKH8" s="195"/>
      <c r="RKI8" s="195"/>
      <c r="RKJ8" s="195"/>
      <c r="RKK8" s="195"/>
      <c r="RKL8" s="195"/>
      <c r="RKM8" s="195"/>
      <c r="RKN8" s="195"/>
      <c r="RKO8" s="195"/>
      <c r="RKP8" s="195"/>
      <c r="RKQ8" s="195"/>
      <c r="RKR8" s="195"/>
      <c r="RKS8" s="195"/>
      <c r="RKT8" s="195"/>
      <c r="RKU8" s="195"/>
      <c r="RKV8" s="195"/>
      <c r="RKW8" s="195"/>
      <c r="RKX8" s="195"/>
      <c r="RKY8" s="195"/>
      <c r="RKZ8" s="195"/>
      <c r="RLA8" s="195"/>
      <c r="RLB8" s="195"/>
      <c r="RLC8" s="195"/>
      <c r="RLD8" s="195"/>
      <c r="RLE8" s="195"/>
      <c r="RLF8" s="195"/>
      <c r="RLG8" s="195"/>
      <c r="RLH8" s="195"/>
      <c r="RLI8" s="195"/>
      <c r="RLJ8" s="195"/>
      <c r="RLK8" s="195"/>
      <c r="RLL8" s="195"/>
      <c r="RLM8" s="195"/>
      <c r="RLN8" s="195"/>
      <c r="RLO8" s="195"/>
      <c r="RLP8" s="195"/>
      <c r="RLQ8" s="195"/>
      <c r="RLR8" s="195"/>
      <c r="RLS8" s="195"/>
      <c r="RLT8" s="195"/>
      <c r="RLU8" s="195"/>
      <c r="RLV8" s="195"/>
      <c r="RLW8" s="195"/>
      <c r="RLX8" s="195"/>
      <c r="RLY8" s="195"/>
      <c r="RLZ8" s="195"/>
      <c r="RMA8" s="195"/>
      <c r="RMB8" s="195"/>
      <c r="RMC8" s="195"/>
      <c r="RMD8" s="195"/>
      <c r="RME8" s="195"/>
      <c r="RMF8" s="195"/>
      <c r="RMG8" s="195"/>
      <c r="RMH8" s="195"/>
      <c r="RMI8" s="195"/>
      <c r="RMJ8" s="195"/>
      <c r="RMK8" s="195"/>
      <c r="RML8" s="195"/>
      <c r="RMM8" s="195"/>
      <c r="RMN8" s="195"/>
      <c r="RMO8" s="195"/>
      <c r="RMP8" s="195"/>
      <c r="RMQ8" s="195"/>
      <c r="RMR8" s="195"/>
      <c r="RMS8" s="195"/>
      <c r="RMT8" s="195"/>
      <c r="RMU8" s="195"/>
      <c r="RMV8" s="195"/>
      <c r="RMW8" s="195"/>
      <c r="RMX8" s="195"/>
      <c r="RMY8" s="195"/>
      <c r="RMZ8" s="195"/>
      <c r="RNA8" s="195"/>
      <c r="RNB8" s="195"/>
      <c r="RNC8" s="195"/>
      <c r="RND8" s="195"/>
      <c r="RNE8" s="195"/>
      <c r="RNF8" s="195"/>
      <c r="RNG8" s="195"/>
      <c r="RNH8" s="195"/>
      <c r="RNI8" s="195"/>
      <c r="RNJ8" s="195"/>
      <c r="RNK8" s="195"/>
      <c r="RNL8" s="195"/>
      <c r="RNM8" s="195"/>
      <c r="RNN8" s="195"/>
      <c r="RNO8" s="195"/>
      <c r="RNP8" s="195"/>
      <c r="RNQ8" s="195"/>
      <c r="RNR8" s="195"/>
      <c r="RNS8" s="195"/>
      <c r="RNT8" s="195"/>
      <c r="RNU8" s="195"/>
      <c r="RNV8" s="195"/>
      <c r="RNW8" s="195"/>
      <c r="RNX8" s="195"/>
      <c r="RNY8" s="195"/>
      <c r="RNZ8" s="195"/>
      <c r="ROA8" s="195"/>
      <c r="ROB8" s="195"/>
      <c r="ROC8" s="195"/>
      <c r="ROD8" s="195"/>
      <c r="ROE8" s="195"/>
      <c r="ROF8" s="195"/>
      <c r="ROG8" s="195"/>
      <c r="ROH8" s="195"/>
      <c r="ROI8" s="195"/>
      <c r="ROJ8" s="195"/>
      <c r="ROK8" s="195"/>
      <c r="ROL8" s="195"/>
      <c r="ROM8" s="195"/>
      <c r="RON8" s="195"/>
      <c r="ROO8" s="195"/>
      <c r="ROP8" s="195"/>
      <c r="ROQ8" s="195"/>
      <c r="ROR8" s="195"/>
      <c r="ROS8" s="195"/>
      <c r="ROT8" s="195"/>
      <c r="ROU8" s="195"/>
      <c r="ROV8" s="195"/>
      <c r="ROW8" s="195"/>
      <c r="ROX8" s="195"/>
      <c r="ROY8" s="195"/>
      <c r="ROZ8" s="195"/>
      <c r="RPA8" s="195"/>
      <c r="RPB8" s="195"/>
      <c r="RPC8" s="195"/>
      <c r="RPD8" s="195"/>
      <c r="RPE8" s="195"/>
      <c r="RPF8" s="195"/>
      <c r="RPG8" s="195"/>
      <c r="RPH8" s="195"/>
      <c r="RPI8" s="195"/>
      <c r="RPJ8" s="195"/>
      <c r="RPK8" s="195"/>
      <c r="RPL8" s="195"/>
      <c r="RPM8" s="195"/>
      <c r="RPN8" s="195"/>
      <c r="RPO8" s="195"/>
      <c r="RPP8" s="195"/>
      <c r="RPQ8" s="195"/>
      <c r="RPR8" s="195"/>
      <c r="RPS8" s="195"/>
      <c r="RPT8" s="195"/>
      <c r="RPU8" s="195"/>
      <c r="RPV8" s="195"/>
      <c r="RPW8" s="195"/>
      <c r="RPX8" s="195"/>
      <c r="RPY8" s="195"/>
      <c r="RPZ8" s="195"/>
      <c r="RQA8" s="195"/>
      <c r="RQB8" s="195"/>
      <c r="RQC8" s="195"/>
      <c r="RQD8" s="195"/>
      <c r="RQE8" s="195"/>
      <c r="RQF8" s="195"/>
      <c r="RQG8" s="195"/>
      <c r="RQH8" s="195"/>
      <c r="RQI8" s="195"/>
      <c r="RQJ8" s="195"/>
      <c r="RQK8" s="195"/>
      <c r="RQL8" s="195"/>
      <c r="RQM8" s="195"/>
      <c r="RQN8" s="195"/>
      <c r="RQO8" s="195"/>
      <c r="RQP8" s="195"/>
      <c r="RQQ8" s="195"/>
      <c r="RQR8" s="195"/>
      <c r="RQS8" s="195"/>
      <c r="RQT8" s="195"/>
      <c r="RQU8" s="195"/>
      <c r="RQV8" s="195"/>
      <c r="RQW8" s="195"/>
      <c r="RQX8" s="195"/>
      <c r="RQY8" s="195"/>
      <c r="RQZ8" s="195"/>
      <c r="RRA8" s="195"/>
      <c r="RRB8" s="195"/>
      <c r="RRC8" s="195"/>
      <c r="RRD8" s="195"/>
      <c r="RRE8" s="195"/>
      <c r="RRF8" s="195"/>
      <c r="RRG8" s="195"/>
      <c r="RRH8" s="195"/>
      <c r="RRI8" s="195"/>
      <c r="RRJ8" s="195"/>
      <c r="RRK8" s="195"/>
      <c r="RRL8" s="195"/>
      <c r="RRM8" s="195"/>
      <c r="RRN8" s="195"/>
      <c r="RRO8" s="195"/>
      <c r="RRP8" s="195"/>
      <c r="RRQ8" s="195"/>
      <c r="RRR8" s="195"/>
      <c r="RRS8" s="195"/>
      <c r="RRT8" s="195"/>
      <c r="RRU8" s="195"/>
      <c r="RRV8" s="195"/>
      <c r="RRW8" s="195"/>
      <c r="RRX8" s="195"/>
      <c r="RRY8" s="195"/>
      <c r="RRZ8" s="195"/>
      <c r="RSA8" s="195"/>
      <c r="RSB8" s="195"/>
      <c r="RSC8" s="195"/>
      <c r="RSD8" s="195"/>
      <c r="RSE8" s="195"/>
      <c r="RSF8" s="195"/>
      <c r="RSG8" s="195"/>
      <c r="RSH8" s="195"/>
      <c r="RSI8" s="195"/>
      <c r="RSJ8" s="195"/>
      <c r="RSK8" s="195"/>
      <c r="RSL8" s="195"/>
      <c r="RSM8" s="195"/>
      <c r="RSN8" s="195"/>
      <c r="RSO8" s="195"/>
      <c r="RSP8" s="195"/>
      <c r="RSQ8" s="195"/>
      <c r="RSR8" s="195"/>
      <c r="RSS8" s="195"/>
      <c r="RST8" s="195"/>
      <c r="RSU8" s="195"/>
      <c r="RSV8" s="195"/>
      <c r="RSW8" s="195"/>
      <c r="RSX8" s="195"/>
      <c r="RSY8" s="195"/>
      <c r="RSZ8" s="195"/>
      <c r="RTA8" s="195"/>
      <c r="RTB8" s="195"/>
      <c r="RTC8" s="195"/>
      <c r="RTD8" s="195"/>
      <c r="RTE8" s="195"/>
      <c r="RTF8" s="195"/>
      <c r="RTG8" s="195"/>
      <c r="RTH8" s="195"/>
      <c r="RTI8" s="195"/>
      <c r="RTJ8" s="195"/>
      <c r="RTK8" s="195"/>
      <c r="RTL8" s="195"/>
      <c r="RTM8" s="195"/>
      <c r="RTN8" s="195"/>
      <c r="RTO8" s="195"/>
      <c r="RTP8" s="195"/>
      <c r="RTQ8" s="195"/>
      <c r="RTR8" s="195"/>
      <c r="RTS8" s="195"/>
      <c r="RTT8" s="195"/>
      <c r="RTU8" s="195"/>
      <c r="RTV8" s="195"/>
      <c r="RTW8" s="195"/>
      <c r="RTX8" s="195"/>
      <c r="RTY8" s="195"/>
      <c r="RTZ8" s="195"/>
      <c r="RUA8" s="195"/>
      <c r="RUB8" s="195"/>
      <c r="RUC8" s="195"/>
      <c r="RUD8" s="195"/>
      <c r="RUE8" s="195"/>
      <c r="RUF8" s="195"/>
      <c r="RUG8" s="195"/>
      <c r="RUH8" s="195"/>
      <c r="RUI8" s="195"/>
      <c r="RUJ8" s="195"/>
      <c r="RUK8" s="195"/>
      <c r="RUL8" s="195"/>
      <c r="RUM8" s="195"/>
      <c r="RUN8" s="195"/>
      <c r="RUO8" s="195"/>
      <c r="RUP8" s="195"/>
      <c r="RUQ8" s="195"/>
      <c r="RUR8" s="195"/>
      <c r="RUS8" s="195"/>
      <c r="RUT8" s="195"/>
      <c r="RUU8" s="195"/>
      <c r="RUV8" s="195"/>
      <c r="RUW8" s="195"/>
      <c r="RUX8" s="195"/>
      <c r="RUY8" s="195"/>
      <c r="RUZ8" s="195"/>
      <c r="RVA8" s="195"/>
      <c r="RVB8" s="195"/>
      <c r="RVC8" s="195"/>
      <c r="RVD8" s="195"/>
      <c r="RVE8" s="195"/>
      <c r="RVF8" s="195"/>
      <c r="RVG8" s="195"/>
      <c r="RVH8" s="195"/>
      <c r="RVI8" s="195"/>
      <c r="RVJ8" s="195"/>
      <c r="RVK8" s="195"/>
      <c r="RVL8" s="195"/>
      <c r="RVM8" s="195"/>
      <c r="RVN8" s="195"/>
      <c r="RVO8" s="195"/>
      <c r="RVP8" s="195"/>
      <c r="RVQ8" s="195"/>
      <c r="RVR8" s="195"/>
      <c r="RVS8" s="195"/>
      <c r="RVT8" s="195"/>
      <c r="RVU8" s="195"/>
      <c r="RVV8" s="195"/>
      <c r="RVW8" s="195"/>
      <c r="RVX8" s="195"/>
      <c r="RVY8" s="195"/>
      <c r="RVZ8" s="195"/>
      <c r="RWA8" s="195"/>
      <c r="RWB8" s="195"/>
      <c r="RWC8" s="195"/>
      <c r="RWD8" s="195"/>
      <c r="RWE8" s="195"/>
      <c r="RWF8" s="195"/>
      <c r="RWG8" s="195"/>
      <c r="RWH8" s="195"/>
      <c r="RWI8" s="195"/>
      <c r="RWJ8" s="195"/>
      <c r="RWK8" s="195"/>
      <c r="RWL8" s="195"/>
      <c r="RWM8" s="195"/>
      <c r="RWN8" s="195"/>
      <c r="RWO8" s="195"/>
      <c r="RWP8" s="195"/>
      <c r="RWQ8" s="195"/>
      <c r="RWR8" s="195"/>
      <c r="RWS8" s="195"/>
      <c r="RWT8" s="195"/>
      <c r="RWU8" s="195"/>
      <c r="RWV8" s="195"/>
      <c r="RWW8" s="195"/>
      <c r="RWX8" s="195"/>
      <c r="RWY8" s="195"/>
      <c r="RWZ8" s="195"/>
      <c r="RXA8" s="195"/>
      <c r="RXB8" s="195"/>
      <c r="RXC8" s="195"/>
      <c r="RXD8" s="195"/>
      <c r="RXE8" s="195"/>
      <c r="RXF8" s="195"/>
      <c r="RXG8" s="195"/>
      <c r="RXH8" s="195"/>
      <c r="RXI8" s="195"/>
      <c r="RXJ8" s="195"/>
      <c r="RXK8" s="195"/>
      <c r="RXL8" s="195"/>
      <c r="RXM8" s="195"/>
      <c r="RXN8" s="195"/>
      <c r="RXO8" s="195"/>
      <c r="RXP8" s="195"/>
      <c r="RXQ8" s="195"/>
      <c r="RXR8" s="195"/>
      <c r="RXS8" s="195"/>
      <c r="RXT8" s="195"/>
      <c r="RXU8" s="195"/>
      <c r="RXV8" s="195"/>
      <c r="RXW8" s="195"/>
      <c r="RXX8" s="195"/>
      <c r="RXY8" s="195"/>
      <c r="RXZ8" s="195"/>
      <c r="RYA8" s="195"/>
      <c r="RYB8" s="195"/>
      <c r="RYC8" s="195"/>
      <c r="RYD8" s="195"/>
      <c r="RYE8" s="195"/>
      <c r="RYF8" s="195"/>
      <c r="RYG8" s="195"/>
      <c r="RYH8" s="195"/>
      <c r="RYI8" s="195"/>
      <c r="RYJ8" s="195"/>
      <c r="RYK8" s="195"/>
      <c r="RYL8" s="195"/>
      <c r="RYM8" s="195"/>
      <c r="RYN8" s="195"/>
      <c r="RYO8" s="195"/>
      <c r="RYP8" s="195"/>
      <c r="RYQ8" s="195"/>
      <c r="RYR8" s="195"/>
      <c r="RYS8" s="195"/>
      <c r="RYT8" s="195"/>
      <c r="RYU8" s="195"/>
      <c r="RYV8" s="195"/>
      <c r="RYW8" s="195"/>
      <c r="RYX8" s="195"/>
      <c r="RYY8" s="195"/>
      <c r="RYZ8" s="195"/>
      <c r="RZA8" s="195"/>
      <c r="RZB8" s="195"/>
      <c r="RZC8" s="195"/>
      <c r="RZD8" s="195"/>
      <c r="RZE8" s="195"/>
      <c r="RZF8" s="195"/>
      <c r="RZG8" s="195"/>
      <c r="RZH8" s="195"/>
      <c r="RZI8" s="195"/>
      <c r="RZJ8" s="195"/>
      <c r="RZK8" s="195"/>
      <c r="RZL8" s="195"/>
      <c r="RZM8" s="195"/>
      <c r="RZN8" s="195"/>
      <c r="RZO8" s="195"/>
      <c r="RZP8" s="195"/>
      <c r="RZQ8" s="195"/>
      <c r="RZR8" s="195"/>
      <c r="RZS8" s="195"/>
      <c r="RZT8" s="195"/>
      <c r="RZU8" s="195"/>
      <c r="RZV8" s="195"/>
      <c r="RZW8" s="195"/>
      <c r="RZX8" s="195"/>
      <c r="RZY8" s="195"/>
      <c r="RZZ8" s="195"/>
      <c r="SAA8" s="195"/>
      <c r="SAB8" s="195"/>
      <c r="SAC8" s="195"/>
      <c r="SAD8" s="195"/>
      <c r="SAE8" s="195"/>
      <c r="SAF8" s="195"/>
      <c r="SAG8" s="195"/>
      <c r="SAH8" s="195"/>
      <c r="SAI8" s="195"/>
      <c r="SAJ8" s="195"/>
      <c r="SAK8" s="195"/>
      <c r="SAL8" s="195"/>
      <c r="SAM8" s="195"/>
      <c r="SAN8" s="195"/>
      <c r="SAO8" s="195"/>
      <c r="SAP8" s="195"/>
      <c r="SAQ8" s="195"/>
      <c r="SAR8" s="195"/>
      <c r="SAS8" s="195"/>
      <c r="SAT8" s="195"/>
      <c r="SAU8" s="195"/>
      <c r="SAV8" s="195"/>
      <c r="SAW8" s="195"/>
      <c r="SAX8" s="195"/>
      <c r="SAY8" s="195"/>
      <c r="SAZ8" s="195"/>
      <c r="SBA8" s="195"/>
      <c r="SBB8" s="195"/>
      <c r="SBC8" s="195"/>
      <c r="SBD8" s="195"/>
      <c r="SBE8" s="195"/>
      <c r="SBF8" s="195"/>
      <c r="SBG8" s="195"/>
      <c r="SBH8" s="195"/>
      <c r="SBI8" s="195"/>
      <c r="SBJ8" s="195"/>
      <c r="SBK8" s="195"/>
      <c r="SBL8" s="195"/>
      <c r="SBM8" s="195"/>
      <c r="SBN8" s="195"/>
      <c r="SBO8" s="195"/>
      <c r="SBP8" s="195"/>
      <c r="SBQ8" s="195"/>
      <c r="SBR8" s="195"/>
      <c r="SBS8" s="195"/>
      <c r="SBT8" s="195"/>
      <c r="SBU8" s="195"/>
      <c r="SBV8" s="195"/>
      <c r="SBW8" s="195"/>
      <c r="SBX8" s="195"/>
      <c r="SBY8" s="195"/>
      <c r="SBZ8" s="195"/>
      <c r="SCA8" s="195"/>
      <c r="SCB8" s="195"/>
      <c r="SCC8" s="195"/>
      <c r="SCD8" s="195"/>
      <c r="SCE8" s="195"/>
      <c r="SCF8" s="195"/>
      <c r="SCG8" s="195"/>
      <c r="SCH8" s="195"/>
      <c r="SCI8" s="195"/>
      <c r="SCJ8" s="195"/>
      <c r="SCK8" s="195"/>
      <c r="SCL8" s="195"/>
      <c r="SCM8" s="195"/>
      <c r="SCN8" s="195"/>
      <c r="SCO8" s="195"/>
      <c r="SCP8" s="195"/>
      <c r="SCQ8" s="195"/>
      <c r="SCR8" s="195"/>
      <c r="SCS8" s="195"/>
      <c r="SCT8" s="195"/>
      <c r="SCU8" s="195"/>
      <c r="SCV8" s="195"/>
      <c r="SCW8" s="195"/>
      <c r="SCX8" s="195"/>
      <c r="SCY8" s="195"/>
      <c r="SCZ8" s="195"/>
      <c r="SDA8" s="195"/>
      <c r="SDB8" s="195"/>
      <c r="SDC8" s="195"/>
      <c r="SDD8" s="195"/>
      <c r="SDE8" s="195"/>
      <c r="SDF8" s="195"/>
      <c r="SDG8" s="195"/>
      <c r="SDH8" s="195"/>
      <c r="SDI8" s="195"/>
      <c r="SDJ8" s="195"/>
      <c r="SDK8" s="195"/>
      <c r="SDL8" s="195"/>
      <c r="SDM8" s="195"/>
      <c r="SDN8" s="195"/>
      <c r="SDO8" s="195"/>
      <c r="SDP8" s="195"/>
      <c r="SDQ8" s="195"/>
      <c r="SDR8" s="195"/>
      <c r="SDS8" s="195"/>
      <c r="SDT8" s="195"/>
      <c r="SDU8" s="195"/>
      <c r="SDV8" s="195"/>
      <c r="SDW8" s="195"/>
      <c r="SDX8" s="195"/>
      <c r="SDY8" s="195"/>
      <c r="SDZ8" s="195"/>
      <c r="SEA8" s="195"/>
      <c r="SEB8" s="195"/>
      <c r="SEC8" s="195"/>
      <c r="SED8" s="195"/>
      <c r="SEE8" s="195"/>
      <c r="SEF8" s="195"/>
      <c r="SEG8" s="195"/>
      <c r="SEH8" s="195"/>
      <c r="SEI8" s="195"/>
      <c r="SEJ8" s="195"/>
      <c r="SEK8" s="195"/>
      <c r="SEL8" s="195"/>
      <c r="SEM8" s="195"/>
      <c r="SEN8" s="195"/>
      <c r="SEO8" s="195"/>
      <c r="SEP8" s="195"/>
      <c r="SEQ8" s="195"/>
      <c r="SER8" s="195"/>
      <c r="SES8" s="195"/>
      <c r="SET8" s="195"/>
      <c r="SEU8" s="195"/>
      <c r="SEV8" s="195"/>
      <c r="SEW8" s="195"/>
      <c r="SEX8" s="195"/>
      <c r="SEY8" s="195"/>
      <c r="SEZ8" s="195"/>
      <c r="SFA8" s="195"/>
      <c r="SFB8" s="195"/>
      <c r="SFC8" s="195"/>
      <c r="SFD8" s="195"/>
      <c r="SFE8" s="195"/>
      <c r="SFF8" s="195"/>
      <c r="SFG8" s="195"/>
      <c r="SFH8" s="195"/>
      <c r="SFI8" s="195"/>
      <c r="SFJ8" s="195"/>
      <c r="SFK8" s="195"/>
      <c r="SFL8" s="195"/>
      <c r="SFM8" s="195"/>
      <c r="SFN8" s="195"/>
      <c r="SFO8" s="195"/>
      <c r="SFP8" s="195"/>
      <c r="SFQ8" s="195"/>
      <c r="SFR8" s="195"/>
      <c r="SFS8" s="195"/>
      <c r="SFT8" s="195"/>
      <c r="SFU8" s="195"/>
      <c r="SFV8" s="195"/>
      <c r="SFW8" s="195"/>
      <c r="SFX8" s="195"/>
      <c r="SFY8" s="195"/>
      <c r="SFZ8" s="195"/>
      <c r="SGA8" s="195"/>
      <c r="SGB8" s="195"/>
      <c r="SGC8" s="195"/>
      <c r="SGD8" s="195"/>
      <c r="SGE8" s="195"/>
      <c r="SGF8" s="195"/>
      <c r="SGG8" s="195"/>
      <c r="SGH8" s="195"/>
      <c r="SGI8" s="195"/>
      <c r="SGJ8" s="195"/>
      <c r="SGK8" s="195"/>
      <c r="SGL8" s="195"/>
      <c r="SGM8" s="195"/>
      <c r="SGN8" s="195"/>
      <c r="SGO8" s="195"/>
      <c r="SGP8" s="195"/>
      <c r="SGQ8" s="195"/>
      <c r="SGR8" s="195"/>
      <c r="SGS8" s="195"/>
      <c r="SGT8" s="195"/>
      <c r="SGU8" s="195"/>
      <c r="SGV8" s="195"/>
      <c r="SGW8" s="195"/>
      <c r="SGX8" s="195"/>
      <c r="SGY8" s="195"/>
      <c r="SGZ8" s="195"/>
      <c r="SHA8" s="195"/>
      <c r="SHB8" s="195"/>
      <c r="SHC8" s="195"/>
      <c r="SHD8" s="195"/>
      <c r="SHE8" s="195"/>
      <c r="SHF8" s="195"/>
      <c r="SHG8" s="195"/>
      <c r="SHH8" s="195"/>
      <c r="SHI8" s="195"/>
      <c r="SHJ8" s="195"/>
      <c r="SHK8" s="195"/>
      <c r="SHL8" s="195"/>
      <c r="SHM8" s="195"/>
      <c r="SHN8" s="195"/>
      <c r="SHO8" s="195"/>
      <c r="SHP8" s="195"/>
      <c r="SHQ8" s="195"/>
      <c r="SHR8" s="195"/>
      <c r="SHS8" s="195"/>
      <c r="SHT8" s="195"/>
      <c r="SHU8" s="195"/>
      <c r="SHV8" s="195"/>
      <c r="SHW8" s="195"/>
      <c r="SHX8" s="195"/>
      <c r="SHY8" s="195"/>
      <c r="SHZ8" s="195"/>
      <c r="SIA8" s="195"/>
      <c r="SIB8" s="195"/>
      <c r="SIC8" s="195"/>
      <c r="SID8" s="195"/>
      <c r="SIE8" s="195"/>
      <c r="SIF8" s="195"/>
      <c r="SIG8" s="195"/>
      <c r="SIH8" s="195"/>
      <c r="SII8" s="195"/>
      <c r="SIJ8" s="195"/>
      <c r="SIK8" s="195"/>
      <c r="SIL8" s="195"/>
      <c r="SIM8" s="195"/>
      <c r="SIN8" s="195"/>
      <c r="SIO8" s="195"/>
      <c r="SIP8" s="195"/>
      <c r="SIQ8" s="195"/>
      <c r="SIR8" s="195"/>
      <c r="SIS8" s="195"/>
      <c r="SIT8" s="195"/>
      <c r="SIU8" s="195"/>
      <c r="SIV8" s="195"/>
      <c r="SIW8" s="195"/>
      <c r="SIX8" s="195"/>
      <c r="SIY8" s="195"/>
      <c r="SIZ8" s="195"/>
      <c r="SJA8" s="195"/>
      <c r="SJB8" s="195"/>
      <c r="SJC8" s="195"/>
      <c r="SJD8" s="195"/>
      <c r="SJE8" s="195"/>
      <c r="SJF8" s="195"/>
      <c r="SJG8" s="195"/>
      <c r="SJH8" s="195"/>
      <c r="SJI8" s="195"/>
      <c r="SJJ8" s="195"/>
      <c r="SJK8" s="195"/>
      <c r="SJL8" s="195"/>
      <c r="SJM8" s="195"/>
      <c r="SJN8" s="195"/>
      <c r="SJO8" s="195"/>
      <c r="SJP8" s="195"/>
      <c r="SJQ8" s="195"/>
      <c r="SJR8" s="195"/>
      <c r="SJS8" s="195"/>
      <c r="SJT8" s="195"/>
      <c r="SJU8" s="195"/>
      <c r="SJV8" s="195"/>
      <c r="SJW8" s="195"/>
      <c r="SJX8" s="195"/>
      <c r="SJY8" s="195"/>
      <c r="SJZ8" s="195"/>
      <c r="SKA8" s="195"/>
      <c r="SKB8" s="195"/>
      <c r="SKC8" s="195"/>
      <c r="SKD8" s="195"/>
      <c r="SKE8" s="195"/>
      <c r="SKF8" s="195"/>
      <c r="SKG8" s="195"/>
      <c r="SKH8" s="195"/>
      <c r="SKI8" s="195"/>
      <c r="SKJ8" s="195"/>
      <c r="SKK8" s="195"/>
      <c r="SKL8" s="195"/>
      <c r="SKM8" s="195"/>
      <c r="SKN8" s="195"/>
      <c r="SKO8" s="195"/>
      <c r="SKP8" s="195"/>
      <c r="SKQ8" s="195"/>
      <c r="SKR8" s="195"/>
      <c r="SKS8" s="195"/>
      <c r="SKT8" s="195"/>
      <c r="SKU8" s="195"/>
      <c r="SKV8" s="195"/>
      <c r="SKW8" s="195"/>
      <c r="SKX8" s="195"/>
      <c r="SKY8" s="195"/>
      <c r="SKZ8" s="195"/>
      <c r="SLA8" s="195"/>
      <c r="SLB8" s="195"/>
      <c r="SLC8" s="195"/>
      <c r="SLD8" s="195"/>
      <c r="SLE8" s="195"/>
      <c r="SLF8" s="195"/>
      <c r="SLG8" s="195"/>
      <c r="SLH8" s="195"/>
      <c r="SLI8" s="195"/>
      <c r="SLJ8" s="195"/>
      <c r="SLK8" s="195"/>
      <c r="SLL8" s="195"/>
      <c r="SLM8" s="195"/>
      <c r="SLN8" s="195"/>
      <c r="SLO8" s="195"/>
      <c r="SLP8" s="195"/>
      <c r="SLQ8" s="195"/>
      <c r="SLR8" s="195"/>
      <c r="SLS8" s="195"/>
      <c r="SLT8" s="195"/>
      <c r="SLU8" s="195"/>
      <c r="SLV8" s="195"/>
      <c r="SLW8" s="195"/>
      <c r="SLX8" s="195"/>
      <c r="SLY8" s="195"/>
      <c r="SLZ8" s="195"/>
      <c r="SMA8" s="195"/>
      <c r="SMB8" s="195"/>
      <c r="SMC8" s="195"/>
      <c r="SMD8" s="195"/>
      <c r="SME8" s="195"/>
      <c r="SMF8" s="195"/>
      <c r="SMG8" s="195"/>
      <c r="SMH8" s="195"/>
      <c r="SMI8" s="195"/>
      <c r="SMJ8" s="195"/>
      <c r="SMK8" s="195"/>
      <c r="SML8" s="195"/>
      <c r="SMM8" s="195"/>
      <c r="SMN8" s="195"/>
      <c r="SMO8" s="195"/>
      <c r="SMP8" s="195"/>
      <c r="SMQ8" s="195"/>
      <c r="SMR8" s="195"/>
      <c r="SMS8" s="195"/>
      <c r="SMT8" s="195"/>
      <c r="SMU8" s="195"/>
      <c r="SMV8" s="195"/>
      <c r="SMW8" s="195"/>
      <c r="SMX8" s="195"/>
      <c r="SMY8" s="195"/>
      <c r="SMZ8" s="195"/>
      <c r="SNA8" s="195"/>
      <c r="SNB8" s="195"/>
      <c r="SNC8" s="195"/>
      <c r="SND8" s="195"/>
      <c r="SNE8" s="195"/>
      <c r="SNF8" s="195"/>
      <c r="SNG8" s="195"/>
      <c r="SNH8" s="195"/>
      <c r="SNI8" s="195"/>
      <c r="SNJ8" s="195"/>
      <c r="SNK8" s="195"/>
      <c r="SNL8" s="195"/>
      <c r="SNM8" s="195"/>
      <c r="SNN8" s="195"/>
      <c r="SNO8" s="195"/>
      <c r="SNP8" s="195"/>
      <c r="SNQ8" s="195"/>
      <c r="SNR8" s="195"/>
      <c r="SNS8" s="195"/>
      <c r="SNT8" s="195"/>
      <c r="SNU8" s="195"/>
      <c r="SNV8" s="195"/>
      <c r="SNW8" s="195"/>
      <c r="SNX8" s="195"/>
      <c r="SNY8" s="195"/>
      <c r="SNZ8" s="195"/>
      <c r="SOA8" s="195"/>
      <c r="SOB8" s="195"/>
      <c r="SOC8" s="195"/>
      <c r="SOD8" s="195"/>
      <c r="SOE8" s="195"/>
      <c r="SOF8" s="195"/>
      <c r="SOG8" s="195"/>
      <c r="SOH8" s="195"/>
      <c r="SOI8" s="195"/>
      <c r="SOJ8" s="195"/>
      <c r="SOK8" s="195"/>
      <c r="SOL8" s="195"/>
      <c r="SOM8" s="195"/>
      <c r="SON8" s="195"/>
      <c r="SOO8" s="195"/>
      <c r="SOP8" s="195"/>
      <c r="SOQ8" s="195"/>
      <c r="SOR8" s="195"/>
      <c r="SOS8" s="195"/>
      <c r="SOT8" s="195"/>
      <c r="SOU8" s="195"/>
      <c r="SOV8" s="195"/>
      <c r="SOW8" s="195"/>
      <c r="SOX8" s="195"/>
      <c r="SOY8" s="195"/>
      <c r="SOZ8" s="195"/>
      <c r="SPA8" s="195"/>
      <c r="SPB8" s="195"/>
      <c r="SPC8" s="195"/>
      <c r="SPD8" s="195"/>
      <c r="SPE8" s="195"/>
      <c r="SPF8" s="195"/>
      <c r="SPG8" s="195"/>
      <c r="SPH8" s="195"/>
      <c r="SPI8" s="195"/>
      <c r="SPJ8" s="195"/>
      <c r="SPK8" s="195"/>
      <c r="SPL8" s="195"/>
      <c r="SPM8" s="195"/>
      <c r="SPN8" s="195"/>
      <c r="SPO8" s="195"/>
      <c r="SPP8" s="195"/>
      <c r="SPQ8" s="195"/>
      <c r="SPR8" s="195"/>
      <c r="SPS8" s="195"/>
      <c r="SPT8" s="195"/>
      <c r="SPU8" s="195"/>
      <c r="SPV8" s="195"/>
      <c r="SPW8" s="195"/>
      <c r="SPX8" s="195"/>
      <c r="SPY8" s="195"/>
      <c r="SPZ8" s="195"/>
      <c r="SQA8" s="195"/>
      <c r="SQB8" s="195"/>
      <c r="SQC8" s="195"/>
      <c r="SQD8" s="195"/>
      <c r="SQE8" s="195"/>
      <c r="SQF8" s="195"/>
      <c r="SQG8" s="195"/>
      <c r="SQH8" s="195"/>
      <c r="SQI8" s="195"/>
      <c r="SQJ8" s="195"/>
      <c r="SQK8" s="195"/>
      <c r="SQL8" s="195"/>
      <c r="SQM8" s="195"/>
      <c r="SQN8" s="195"/>
      <c r="SQO8" s="195"/>
      <c r="SQP8" s="195"/>
      <c r="SQQ8" s="195"/>
      <c r="SQR8" s="195"/>
      <c r="SQS8" s="195"/>
      <c r="SQT8" s="195"/>
      <c r="SQU8" s="195"/>
      <c r="SQV8" s="195"/>
      <c r="SQW8" s="195"/>
      <c r="SQX8" s="195"/>
      <c r="SQY8" s="195"/>
      <c r="SQZ8" s="195"/>
      <c r="SRA8" s="195"/>
      <c r="SRB8" s="195"/>
      <c r="SRC8" s="195"/>
      <c r="SRD8" s="195"/>
      <c r="SRE8" s="195"/>
      <c r="SRF8" s="195"/>
      <c r="SRG8" s="195"/>
      <c r="SRH8" s="195"/>
      <c r="SRI8" s="195"/>
      <c r="SRJ8" s="195"/>
      <c r="SRK8" s="195"/>
      <c r="SRL8" s="195"/>
      <c r="SRM8" s="195"/>
      <c r="SRN8" s="195"/>
      <c r="SRO8" s="195"/>
      <c r="SRP8" s="195"/>
      <c r="SRQ8" s="195"/>
      <c r="SRR8" s="195"/>
      <c r="SRS8" s="195"/>
      <c r="SRT8" s="195"/>
      <c r="SRU8" s="195"/>
      <c r="SRV8" s="195"/>
      <c r="SRW8" s="195"/>
      <c r="SRX8" s="195"/>
      <c r="SRY8" s="195"/>
      <c r="SRZ8" s="195"/>
      <c r="SSA8" s="195"/>
      <c r="SSB8" s="195"/>
      <c r="SSC8" s="195"/>
      <c r="SSD8" s="195"/>
      <c r="SSE8" s="195"/>
      <c r="SSF8" s="195"/>
      <c r="SSG8" s="195"/>
      <c r="SSH8" s="195"/>
      <c r="SSI8" s="195"/>
      <c r="SSJ8" s="195"/>
      <c r="SSK8" s="195"/>
      <c r="SSL8" s="195"/>
      <c r="SSM8" s="195"/>
      <c r="SSN8" s="195"/>
      <c r="SSO8" s="195"/>
      <c r="SSP8" s="195"/>
      <c r="SSQ8" s="195"/>
      <c r="SSR8" s="195"/>
      <c r="SSS8" s="195"/>
      <c r="SST8" s="195"/>
      <c r="SSU8" s="195"/>
      <c r="SSV8" s="195"/>
      <c r="SSW8" s="195"/>
      <c r="SSX8" s="195"/>
      <c r="SSY8" s="195"/>
      <c r="SSZ8" s="195"/>
      <c r="STA8" s="195"/>
      <c r="STB8" s="195"/>
      <c r="STC8" s="195"/>
      <c r="STD8" s="195"/>
      <c r="STE8" s="195"/>
      <c r="STF8" s="195"/>
      <c r="STG8" s="195"/>
      <c r="STH8" s="195"/>
      <c r="STI8" s="195"/>
      <c r="STJ8" s="195"/>
      <c r="STK8" s="195"/>
      <c r="STL8" s="195"/>
      <c r="STM8" s="195"/>
      <c r="STN8" s="195"/>
      <c r="STO8" s="195"/>
      <c r="STP8" s="195"/>
      <c r="STQ8" s="195"/>
      <c r="STR8" s="195"/>
      <c r="STS8" s="195"/>
      <c r="STT8" s="195"/>
      <c r="STU8" s="195"/>
      <c r="STV8" s="195"/>
      <c r="STW8" s="195"/>
      <c r="STX8" s="195"/>
      <c r="STY8" s="195"/>
      <c r="STZ8" s="195"/>
      <c r="SUA8" s="195"/>
      <c r="SUB8" s="195"/>
      <c r="SUC8" s="195"/>
      <c r="SUD8" s="195"/>
      <c r="SUE8" s="195"/>
      <c r="SUF8" s="195"/>
      <c r="SUG8" s="195"/>
      <c r="SUH8" s="195"/>
      <c r="SUI8" s="195"/>
      <c r="SUJ8" s="195"/>
      <c r="SUK8" s="195"/>
      <c r="SUL8" s="195"/>
      <c r="SUM8" s="195"/>
      <c r="SUN8" s="195"/>
      <c r="SUO8" s="195"/>
      <c r="SUP8" s="195"/>
      <c r="SUQ8" s="195"/>
      <c r="SUR8" s="195"/>
      <c r="SUS8" s="195"/>
      <c r="SUT8" s="195"/>
      <c r="SUU8" s="195"/>
      <c r="SUV8" s="195"/>
      <c r="SUW8" s="195"/>
      <c r="SUX8" s="195"/>
      <c r="SUY8" s="195"/>
      <c r="SUZ8" s="195"/>
      <c r="SVA8" s="195"/>
      <c r="SVB8" s="195"/>
      <c r="SVC8" s="195"/>
      <c r="SVD8" s="195"/>
      <c r="SVE8" s="195"/>
      <c r="SVF8" s="195"/>
      <c r="SVG8" s="195"/>
      <c r="SVH8" s="195"/>
      <c r="SVI8" s="195"/>
      <c r="SVJ8" s="195"/>
      <c r="SVK8" s="195"/>
      <c r="SVL8" s="195"/>
      <c r="SVM8" s="195"/>
      <c r="SVN8" s="195"/>
      <c r="SVO8" s="195"/>
      <c r="SVP8" s="195"/>
      <c r="SVQ8" s="195"/>
      <c r="SVR8" s="195"/>
      <c r="SVS8" s="195"/>
      <c r="SVT8" s="195"/>
      <c r="SVU8" s="195"/>
      <c r="SVV8" s="195"/>
      <c r="SVW8" s="195"/>
      <c r="SVX8" s="195"/>
      <c r="SVY8" s="195"/>
      <c r="SVZ8" s="195"/>
      <c r="SWA8" s="195"/>
      <c r="SWB8" s="195"/>
      <c r="SWC8" s="195"/>
      <c r="SWD8" s="195"/>
      <c r="SWE8" s="195"/>
      <c r="SWF8" s="195"/>
      <c r="SWG8" s="195"/>
      <c r="SWH8" s="195"/>
      <c r="SWI8" s="195"/>
      <c r="SWJ8" s="195"/>
      <c r="SWK8" s="195"/>
      <c r="SWL8" s="195"/>
      <c r="SWM8" s="195"/>
      <c r="SWN8" s="195"/>
      <c r="SWO8" s="195"/>
      <c r="SWP8" s="195"/>
      <c r="SWQ8" s="195"/>
      <c r="SWR8" s="195"/>
      <c r="SWS8" s="195"/>
      <c r="SWT8" s="195"/>
      <c r="SWU8" s="195"/>
      <c r="SWV8" s="195"/>
      <c r="SWW8" s="195"/>
      <c r="SWX8" s="195"/>
      <c r="SWY8" s="195"/>
      <c r="SWZ8" s="195"/>
      <c r="SXA8" s="195"/>
      <c r="SXB8" s="195"/>
      <c r="SXC8" s="195"/>
      <c r="SXD8" s="195"/>
      <c r="SXE8" s="195"/>
      <c r="SXF8" s="195"/>
      <c r="SXG8" s="195"/>
      <c r="SXH8" s="195"/>
      <c r="SXI8" s="195"/>
      <c r="SXJ8" s="195"/>
      <c r="SXK8" s="195"/>
      <c r="SXL8" s="195"/>
      <c r="SXM8" s="195"/>
      <c r="SXN8" s="195"/>
      <c r="SXO8" s="195"/>
      <c r="SXP8" s="195"/>
      <c r="SXQ8" s="195"/>
      <c r="SXR8" s="195"/>
      <c r="SXS8" s="195"/>
      <c r="SXT8" s="195"/>
      <c r="SXU8" s="195"/>
      <c r="SXV8" s="195"/>
      <c r="SXW8" s="195"/>
      <c r="SXX8" s="195"/>
      <c r="SXY8" s="195"/>
      <c r="SXZ8" s="195"/>
      <c r="SYA8" s="195"/>
      <c r="SYB8" s="195"/>
      <c r="SYC8" s="195"/>
      <c r="SYD8" s="195"/>
      <c r="SYE8" s="195"/>
      <c r="SYF8" s="195"/>
      <c r="SYG8" s="195"/>
      <c r="SYH8" s="195"/>
      <c r="SYI8" s="195"/>
      <c r="SYJ8" s="195"/>
      <c r="SYK8" s="195"/>
      <c r="SYL8" s="195"/>
      <c r="SYM8" s="195"/>
      <c r="SYN8" s="195"/>
      <c r="SYO8" s="195"/>
      <c r="SYP8" s="195"/>
      <c r="SYQ8" s="195"/>
      <c r="SYR8" s="195"/>
      <c r="SYS8" s="195"/>
      <c r="SYT8" s="195"/>
      <c r="SYU8" s="195"/>
      <c r="SYV8" s="195"/>
      <c r="SYW8" s="195"/>
      <c r="SYX8" s="195"/>
      <c r="SYY8" s="195"/>
      <c r="SYZ8" s="195"/>
      <c r="SZA8" s="195"/>
      <c r="SZB8" s="195"/>
      <c r="SZC8" s="195"/>
      <c r="SZD8" s="195"/>
      <c r="SZE8" s="195"/>
      <c r="SZF8" s="195"/>
      <c r="SZG8" s="195"/>
      <c r="SZH8" s="195"/>
      <c r="SZI8" s="195"/>
      <c r="SZJ8" s="195"/>
      <c r="SZK8" s="195"/>
      <c r="SZL8" s="195"/>
      <c r="SZM8" s="195"/>
      <c r="SZN8" s="195"/>
      <c r="SZO8" s="195"/>
      <c r="SZP8" s="195"/>
      <c r="SZQ8" s="195"/>
      <c r="SZR8" s="195"/>
      <c r="SZS8" s="195"/>
      <c r="SZT8" s="195"/>
      <c r="SZU8" s="195"/>
      <c r="SZV8" s="195"/>
      <c r="SZW8" s="195"/>
      <c r="SZX8" s="195"/>
      <c r="SZY8" s="195"/>
      <c r="SZZ8" s="195"/>
      <c r="TAA8" s="195"/>
      <c r="TAB8" s="195"/>
      <c r="TAC8" s="195"/>
      <c r="TAD8" s="195"/>
      <c r="TAE8" s="195"/>
      <c r="TAF8" s="195"/>
      <c r="TAG8" s="195"/>
      <c r="TAH8" s="195"/>
      <c r="TAI8" s="195"/>
      <c r="TAJ8" s="195"/>
      <c r="TAK8" s="195"/>
      <c r="TAL8" s="195"/>
      <c r="TAM8" s="195"/>
      <c r="TAN8" s="195"/>
      <c r="TAO8" s="195"/>
      <c r="TAP8" s="195"/>
      <c r="TAQ8" s="195"/>
      <c r="TAR8" s="195"/>
      <c r="TAS8" s="195"/>
      <c r="TAT8" s="195"/>
      <c r="TAU8" s="195"/>
      <c r="TAV8" s="195"/>
      <c r="TAW8" s="195"/>
      <c r="TAX8" s="195"/>
      <c r="TAY8" s="195"/>
      <c r="TAZ8" s="195"/>
      <c r="TBA8" s="195"/>
      <c r="TBB8" s="195"/>
      <c r="TBC8" s="195"/>
      <c r="TBD8" s="195"/>
      <c r="TBE8" s="195"/>
      <c r="TBF8" s="195"/>
      <c r="TBG8" s="195"/>
      <c r="TBH8" s="195"/>
      <c r="TBI8" s="195"/>
      <c r="TBJ8" s="195"/>
      <c r="TBK8" s="195"/>
      <c r="TBL8" s="195"/>
      <c r="TBM8" s="195"/>
      <c r="TBN8" s="195"/>
      <c r="TBO8" s="195"/>
      <c r="TBP8" s="195"/>
      <c r="TBQ8" s="195"/>
      <c r="TBR8" s="195"/>
      <c r="TBS8" s="195"/>
      <c r="TBT8" s="195"/>
      <c r="TBU8" s="195"/>
      <c r="TBV8" s="195"/>
      <c r="TBW8" s="195"/>
      <c r="TBX8" s="195"/>
      <c r="TBY8" s="195"/>
      <c r="TBZ8" s="195"/>
      <c r="TCA8" s="195"/>
      <c r="TCB8" s="195"/>
      <c r="TCC8" s="195"/>
      <c r="TCD8" s="195"/>
      <c r="TCE8" s="195"/>
      <c r="TCF8" s="195"/>
      <c r="TCG8" s="195"/>
      <c r="TCH8" s="195"/>
      <c r="TCI8" s="195"/>
      <c r="TCJ8" s="195"/>
      <c r="TCK8" s="195"/>
      <c r="TCL8" s="195"/>
      <c r="TCM8" s="195"/>
      <c r="TCN8" s="195"/>
      <c r="TCO8" s="195"/>
      <c r="TCP8" s="195"/>
      <c r="TCQ8" s="195"/>
      <c r="TCR8" s="195"/>
      <c r="TCS8" s="195"/>
      <c r="TCT8" s="195"/>
      <c r="TCU8" s="195"/>
      <c r="TCV8" s="195"/>
      <c r="TCW8" s="195"/>
      <c r="TCX8" s="195"/>
      <c r="TCY8" s="195"/>
      <c r="TCZ8" s="195"/>
      <c r="TDA8" s="195"/>
      <c r="TDB8" s="195"/>
      <c r="TDC8" s="195"/>
      <c r="TDD8" s="195"/>
      <c r="TDE8" s="195"/>
      <c r="TDF8" s="195"/>
      <c r="TDG8" s="195"/>
      <c r="TDH8" s="195"/>
      <c r="TDI8" s="195"/>
      <c r="TDJ8" s="195"/>
      <c r="TDK8" s="195"/>
      <c r="TDL8" s="195"/>
      <c r="TDM8" s="195"/>
      <c r="TDN8" s="195"/>
      <c r="TDO8" s="195"/>
      <c r="TDP8" s="195"/>
      <c r="TDQ8" s="195"/>
      <c r="TDR8" s="195"/>
      <c r="TDS8" s="195"/>
      <c r="TDT8" s="195"/>
      <c r="TDU8" s="195"/>
      <c r="TDV8" s="195"/>
      <c r="TDW8" s="195"/>
      <c r="TDX8" s="195"/>
      <c r="TDY8" s="195"/>
      <c r="TDZ8" s="195"/>
      <c r="TEA8" s="195"/>
      <c r="TEB8" s="195"/>
      <c r="TEC8" s="195"/>
      <c r="TED8" s="195"/>
      <c r="TEE8" s="195"/>
      <c r="TEF8" s="195"/>
      <c r="TEG8" s="195"/>
      <c r="TEH8" s="195"/>
      <c r="TEI8" s="195"/>
      <c r="TEJ8" s="195"/>
      <c r="TEK8" s="195"/>
      <c r="TEL8" s="195"/>
      <c r="TEM8" s="195"/>
      <c r="TEN8" s="195"/>
      <c r="TEO8" s="195"/>
      <c r="TEP8" s="195"/>
      <c r="TEQ8" s="195"/>
      <c r="TER8" s="195"/>
      <c r="TES8" s="195"/>
      <c r="TET8" s="195"/>
      <c r="TEU8" s="195"/>
      <c r="TEV8" s="195"/>
      <c r="TEW8" s="195"/>
      <c r="TEX8" s="195"/>
      <c r="TEY8" s="195"/>
      <c r="TEZ8" s="195"/>
      <c r="TFA8" s="195"/>
      <c r="TFB8" s="195"/>
      <c r="TFC8" s="195"/>
      <c r="TFD8" s="195"/>
      <c r="TFE8" s="195"/>
      <c r="TFF8" s="195"/>
      <c r="TFG8" s="195"/>
      <c r="TFH8" s="195"/>
      <c r="TFI8" s="195"/>
      <c r="TFJ8" s="195"/>
      <c r="TFK8" s="195"/>
      <c r="TFL8" s="195"/>
      <c r="TFM8" s="195"/>
      <c r="TFN8" s="195"/>
      <c r="TFO8" s="195"/>
      <c r="TFP8" s="195"/>
      <c r="TFQ8" s="195"/>
      <c r="TFR8" s="195"/>
      <c r="TFS8" s="195"/>
      <c r="TFT8" s="195"/>
      <c r="TFU8" s="195"/>
      <c r="TFV8" s="195"/>
      <c r="TFW8" s="195"/>
      <c r="TFX8" s="195"/>
      <c r="TFY8" s="195"/>
      <c r="TFZ8" s="195"/>
      <c r="TGA8" s="195"/>
      <c r="TGB8" s="195"/>
      <c r="TGC8" s="195"/>
      <c r="TGD8" s="195"/>
      <c r="TGE8" s="195"/>
      <c r="TGF8" s="195"/>
      <c r="TGG8" s="195"/>
      <c r="TGH8" s="195"/>
      <c r="TGI8" s="195"/>
      <c r="TGJ8" s="195"/>
      <c r="TGK8" s="195"/>
      <c r="TGL8" s="195"/>
      <c r="TGM8" s="195"/>
      <c r="TGN8" s="195"/>
      <c r="TGO8" s="195"/>
      <c r="TGP8" s="195"/>
      <c r="TGQ8" s="195"/>
      <c r="TGR8" s="195"/>
      <c r="TGS8" s="195"/>
      <c r="TGT8" s="195"/>
      <c r="TGU8" s="195"/>
      <c r="TGV8" s="195"/>
      <c r="TGW8" s="195"/>
      <c r="TGX8" s="195"/>
      <c r="TGY8" s="195"/>
      <c r="TGZ8" s="195"/>
      <c r="THA8" s="195"/>
      <c r="THB8" s="195"/>
      <c r="THC8" s="195"/>
      <c r="THD8" s="195"/>
      <c r="THE8" s="195"/>
      <c r="THF8" s="195"/>
      <c r="THG8" s="195"/>
      <c r="THH8" s="195"/>
      <c r="THI8" s="195"/>
      <c r="THJ8" s="195"/>
      <c r="THK8" s="195"/>
      <c r="THL8" s="195"/>
      <c r="THM8" s="195"/>
      <c r="THN8" s="195"/>
      <c r="THO8" s="195"/>
      <c r="THP8" s="195"/>
      <c r="THQ8" s="195"/>
      <c r="THR8" s="195"/>
      <c r="THS8" s="195"/>
      <c r="THT8" s="195"/>
      <c r="THU8" s="195"/>
      <c r="THV8" s="195"/>
      <c r="THW8" s="195"/>
      <c r="THX8" s="195"/>
      <c r="THY8" s="195"/>
      <c r="THZ8" s="195"/>
      <c r="TIA8" s="195"/>
      <c r="TIB8" s="195"/>
      <c r="TIC8" s="195"/>
      <c r="TID8" s="195"/>
      <c r="TIE8" s="195"/>
      <c r="TIF8" s="195"/>
      <c r="TIG8" s="195"/>
      <c r="TIH8" s="195"/>
      <c r="TII8" s="195"/>
      <c r="TIJ8" s="195"/>
      <c r="TIK8" s="195"/>
      <c r="TIL8" s="195"/>
      <c r="TIM8" s="195"/>
      <c r="TIN8" s="195"/>
      <c r="TIO8" s="195"/>
      <c r="TIP8" s="195"/>
      <c r="TIQ8" s="195"/>
      <c r="TIR8" s="195"/>
      <c r="TIS8" s="195"/>
      <c r="TIT8" s="195"/>
      <c r="TIU8" s="195"/>
      <c r="TIV8" s="195"/>
      <c r="TIW8" s="195"/>
      <c r="TIX8" s="195"/>
      <c r="TIY8" s="195"/>
      <c r="TIZ8" s="195"/>
      <c r="TJA8" s="195"/>
      <c r="TJB8" s="195"/>
      <c r="TJC8" s="195"/>
      <c r="TJD8" s="195"/>
      <c r="TJE8" s="195"/>
      <c r="TJF8" s="195"/>
      <c r="TJG8" s="195"/>
      <c r="TJH8" s="195"/>
      <c r="TJI8" s="195"/>
      <c r="TJJ8" s="195"/>
      <c r="TJK8" s="195"/>
      <c r="TJL8" s="195"/>
      <c r="TJM8" s="195"/>
      <c r="TJN8" s="195"/>
      <c r="TJO8" s="195"/>
      <c r="TJP8" s="195"/>
      <c r="TJQ8" s="195"/>
      <c r="TJR8" s="195"/>
      <c r="TJS8" s="195"/>
      <c r="TJT8" s="195"/>
      <c r="TJU8" s="195"/>
      <c r="TJV8" s="195"/>
      <c r="TJW8" s="195"/>
      <c r="TJX8" s="195"/>
      <c r="TJY8" s="195"/>
      <c r="TJZ8" s="195"/>
      <c r="TKA8" s="195"/>
      <c r="TKB8" s="195"/>
      <c r="TKC8" s="195"/>
      <c r="TKD8" s="195"/>
      <c r="TKE8" s="195"/>
      <c r="TKF8" s="195"/>
      <c r="TKG8" s="195"/>
      <c r="TKH8" s="195"/>
      <c r="TKI8" s="195"/>
      <c r="TKJ8" s="195"/>
      <c r="TKK8" s="195"/>
      <c r="TKL8" s="195"/>
      <c r="TKM8" s="195"/>
      <c r="TKN8" s="195"/>
      <c r="TKO8" s="195"/>
      <c r="TKP8" s="195"/>
      <c r="TKQ8" s="195"/>
      <c r="TKR8" s="195"/>
      <c r="TKS8" s="195"/>
      <c r="TKT8" s="195"/>
      <c r="TKU8" s="195"/>
      <c r="TKV8" s="195"/>
      <c r="TKW8" s="195"/>
      <c r="TKX8" s="195"/>
      <c r="TKY8" s="195"/>
      <c r="TKZ8" s="195"/>
      <c r="TLA8" s="195"/>
      <c r="TLB8" s="195"/>
      <c r="TLC8" s="195"/>
      <c r="TLD8" s="195"/>
      <c r="TLE8" s="195"/>
      <c r="TLF8" s="195"/>
      <c r="TLG8" s="195"/>
      <c r="TLH8" s="195"/>
      <c r="TLI8" s="195"/>
      <c r="TLJ8" s="195"/>
      <c r="TLK8" s="195"/>
      <c r="TLL8" s="195"/>
      <c r="TLM8" s="195"/>
      <c r="TLN8" s="195"/>
      <c r="TLO8" s="195"/>
      <c r="TLP8" s="195"/>
      <c r="TLQ8" s="195"/>
      <c r="TLR8" s="195"/>
      <c r="TLS8" s="195"/>
      <c r="TLT8" s="195"/>
      <c r="TLU8" s="195"/>
      <c r="TLV8" s="195"/>
      <c r="TLW8" s="195"/>
      <c r="TLX8" s="195"/>
      <c r="TLY8" s="195"/>
      <c r="TLZ8" s="195"/>
      <c r="TMA8" s="195"/>
      <c r="TMB8" s="195"/>
      <c r="TMC8" s="195"/>
      <c r="TMD8" s="195"/>
      <c r="TME8" s="195"/>
      <c r="TMF8" s="195"/>
      <c r="TMG8" s="195"/>
      <c r="TMH8" s="195"/>
      <c r="TMI8" s="195"/>
      <c r="TMJ8" s="195"/>
      <c r="TMK8" s="195"/>
      <c r="TML8" s="195"/>
      <c r="TMM8" s="195"/>
      <c r="TMN8" s="195"/>
      <c r="TMO8" s="195"/>
      <c r="TMP8" s="195"/>
      <c r="TMQ8" s="195"/>
      <c r="TMR8" s="195"/>
      <c r="TMS8" s="195"/>
      <c r="TMT8" s="195"/>
      <c r="TMU8" s="195"/>
      <c r="TMV8" s="195"/>
      <c r="TMW8" s="195"/>
      <c r="TMX8" s="195"/>
      <c r="TMY8" s="195"/>
      <c r="TMZ8" s="195"/>
      <c r="TNA8" s="195"/>
      <c r="TNB8" s="195"/>
      <c r="TNC8" s="195"/>
      <c r="TND8" s="195"/>
      <c r="TNE8" s="195"/>
      <c r="TNF8" s="195"/>
      <c r="TNG8" s="195"/>
      <c r="TNH8" s="195"/>
      <c r="TNI8" s="195"/>
      <c r="TNJ8" s="195"/>
      <c r="TNK8" s="195"/>
      <c r="TNL8" s="195"/>
      <c r="TNM8" s="195"/>
      <c r="TNN8" s="195"/>
      <c r="TNO8" s="195"/>
      <c r="TNP8" s="195"/>
      <c r="TNQ8" s="195"/>
      <c r="TNR8" s="195"/>
      <c r="TNS8" s="195"/>
      <c r="TNT8" s="195"/>
      <c r="TNU8" s="195"/>
      <c r="TNV8" s="195"/>
      <c r="TNW8" s="195"/>
      <c r="TNX8" s="195"/>
      <c r="TNY8" s="195"/>
      <c r="TNZ8" s="195"/>
      <c r="TOA8" s="195"/>
      <c r="TOB8" s="195"/>
      <c r="TOC8" s="195"/>
      <c r="TOD8" s="195"/>
      <c r="TOE8" s="195"/>
      <c r="TOF8" s="195"/>
      <c r="TOG8" s="195"/>
      <c r="TOH8" s="195"/>
      <c r="TOI8" s="195"/>
      <c r="TOJ8" s="195"/>
      <c r="TOK8" s="195"/>
      <c r="TOL8" s="195"/>
      <c r="TOM8" s="195"/>
      <c r="TON8" s="195"/>
      <c r="TOO8" s="195"/>
      <c r="TOP8" s="195"/>
      <c r="TOQ8" s="195"/>
      <c r="TOR8" s="195"/>
      <c r="TOS8" s="195"/>
      <c r="TOT8" s="195"/>
      <c r="TOU8" s="195"/>
      <c r="TOV8" s="195"/>
      <c r="TOW8" s="195"/>
      <c r="TOX8" s="195"/>
      <c r="TOY8" s="195"/>
      <c r="TOZ8" s="195"/>
      <c r="TPA8" s="195"/>
      <c r="TPB8" s="195"/>
      <c r="TPC8" s="195"/>
      <c r="TPD8" s="195"/>
      <c r="TPE8" s="195"/>
      <c r="TPF8" s="195"/>
      <c r="TPG8" s="195"/>
      <c r="TPH8" s="195"/>
      <c r="TPI8" s="195"/>
      <c r="TPJ8" s="195"/>
      <c r="TPK8" s="195"/>
      <c r="TPL8" s="195"/>
      <c r="TPM8" s="195"/>
      <c r="TPN8" s="195"/>
      <c r="TPO8" s="195"/>
      <c r="TPP8" s="195"/>
      <c r="TPQ8" s="195"/>
      <c r="TPR8" s="195"/>
      <c r="TPS8" s="195"/>
      <c r="TPT8" s="195"/>
      <c r="TPU8" s="195"/>
      <c r="TPV8" s="195"/>
      <c r="TPW8" s="195"/>
      <c r="TPX8" s="195"/>
      <c r="TPY8" s="195"/>
      <c r="TPZ8" s="195"/>
      <c r="TQA8" s="195"/>
      <c r="TQB8" s="195"/>
      <c r="TQC8" s="195"/>
      <c r="TQD8" s="195"/>
      <c r="TQE8" s="195"/>
      <c r="TQF8" s="195"/>
      <c r="TQG8" s="195"/>
      <c r="TQH8" s="195"/>
      <c r="TQI8" s="195"/>
      <c r="TQJ8" s="195"/>
      <c r="TQK8" s="195"/>
      <c r="TQL8" s="195"/>
      <c r="TQM8" s="195"/>
      <c r="TQN8" s="195"/>
      <c r="TQO8" s="195"/>
      <c r="TQP8" s="195"/>
      <c r="TQQ8" s="195"/>
      <c r="TQR8" s="195"/>
      <c r="TQS8" s="195"/>
      <c r="TQT8" s="195"/>
      <c r="TQU8" s="195"/>
      <c r="TQV8" s="195"/>
      <c r="TQW8" s="195"/>
      <c r="TQX8" s="195"/>
      <c r="TQY8" s="195"/>
      <c r="TQZ8" s="195"/>
      <c r="TRA8" s="195"/>
      <c r="TRB8" s="195"/>
      <c r="TRC8" s="195"/>
      <c r="TRD8" s="195"/>
      <c r="TRE8" s="195"/>
      <c r="TRF8" s="195"/>
      <c r="TRG8" s="195"/>
      <c r="TRH8" s="195"/>
      <c r="TRI8" s="195"/>
      <c r="TRJ8" s="195"/>
      <c r="TRK8" s="195"/>
      <c r="TRL8" s="195"/>
      <c r="TRM8" s="195"/>
      <c r="TRN8" s="195"/>
      <c r="TRO8" s="195"/>
      <c r="TRP8" s="195"/>
      <c r="TRQ8" s="195"/>
      <c r="TRR8" s="195"/>
      <c r="TRS8" s="195"/>
      <c r="TRT8" s="195"/>
      <c r="TRU8" s="195"/>
      <c r="TRV8" s="195"/>
      <c r="TRW8" s="195"/>
      <c r="TRX8" s="195"/>
      <c r="TRY8" s="195"/>
      <c r="TRZ8" s="195"/>
      <c r="TSA8" s="195"/>
      <c r="TSB8" s="195"/>
      <c r="TSC8" s="195"/>
      <c r="TSD8" s="195"/>
      <c r="TSE8" s="195"/>
      <c r="TSF8" s="195"/>
      <c r="TSG8" s="195"/>
      <c r="TSH8" s="195"/>
      <c r="TSI8" s="195"/>
      <c r="TSJ8" s="195"/>
      <c r="TSK8" s="195"/>
      <c r="TSL8" s="195"/>
      <c r="TSM8" s="195"/>
      <c r="TSN8" s="195"/>
      <c r="TSO8" s="195"/>
      <c r="TSP8" s="195"/>
      <c r="TSQ8" s="195"/>
      <c r="TSR8" s="195"/>
      <c r="TSS8" s="195"/>
      <c r="TST8" s="195"/>
      <c r="TSU8" s="195"/>
      <c r="TSV8" s="195"/>
      <c r="TSW8" s="195"/>
      <c r="TSX8" s="195"/>
      <c r="TSY8" s="195"/>
      <c r="TSZ8" s="195"/>
      <c r="TTA8" s="195"/>
      <c r="TTB8" s="195"/>
      <c r="TTC8" s="195"/>
      <c r="TTD8" s="195"/>
      <c r="TTE8" s="195"/>
      <c r="TTF8" s="195"/>
      <c r="TTG8" s="195"/>
      <c r="TTH8" s="195"/>
      <c r="TTI8" s="195"/>
      <c r="TTJ8" s="195"/>
      <c r="TTK8" s="195"/>
      <c r="TTL8" s="195"/>
      <c r="TTM8" s="195"/>
      <c r="TTN8" s="195"/>
      <c r="TTO8" s="195"/>
      <c r="TTP8" s="195"/>
      <c r="TTQ8" s="195"/>
      <c r="TTR8" s="195"/>
      <c r="TTS8" s="195"/>
      <c r="TTT8" s="195"/>
      <c r="TTU8" s="195"/>
      <c r="TTV8" s="195"/>
      <c r="TTW8" s="195"/>
      <c r="TTX8" s="195"/>
      <c r="TTY8" s="195"/>
      <c r="TTZ8" s="195"/>
      <c r="TUA8" s="195"/>
      <c r="TUB8" s="195"/>
      <c r="TUC8" s="195"/>
      <c r="TUD8" s="195"/>
      <c r="TUE8" s="195"/>
      <c r="TUF8" s="195"/>
      <c r="TUG8" s="195"/>
      <c r="TUH8" s="195"/>
      <c r="TUI8" s="195"/>
      <c r="TUJ8" s="195"/>
      <c r="TUK8" s="195"/>
      <c r="TUL8" s="195"/>
      <c r="TUM8" s="195"/>
      <c r="TUN8" s="195"/>
      <c r="TUO8" s="195"/>
      <c r="TUP8" s="195"/>
      <c r="TUQ8" s="195"/>
      <c r="TUR8" s="195"/>
      <c r="TUS8" s="195"/>
      <c r="TUT8" s="195"/>
      <c r="TUU8" s="195"/>
      <c r="TUV8" s="195"/>
      <c r="TUW8" s="195"/>
      <c r="TUX8" s="195"/>
      <c r="TUY8" s="195"/>
      <c r="TUZ8" s="195"/>
      <c r="TVA8" s="195"/>
      <c r="TVB8" s="195"/>
      <c r="TVC8" s="195"/>
      <c r="TVD8" s="195"/>
      <c r="TVE8" s="195"/>
      <c r="TVF8" s="195"/>
      <c r="TVG8" s="195"/>
      <c r="TVH8" s="195"/>
      <c r="TVI8" s="195"/>
      <c r="TVJ8" s="195"/>
      <c r="TVK8" s="195"/>
      <c r="TVL8" s="195"/>
      <c r="TVM8" s="195"/>
      <c r="TVN8" s="195"/>
      <c r="TVO8" s="195"/>
      <c r="TVP8" s="195"/>
      <c r="TVQ8" s="195"/>
      <c r="TVR8" s="195"/>
      <c r="TVS8" s="195"/>
      <c r="TVT8" s="195"/>
      <c r="TVU8" s="195"/>
      <c r="TVV8" s="195"/>
      <c r="TVW8" s="195"/>
      <c r="TVX8" s="195"/>
      <c r="TVY8" s="195"/>
      <c r="TVZ8" s="195"/>
      <c r="TWA8" s="195"/>
      <c r="TWB8" s="195"/>
      <c r="TWC8" s="195"/>
      <c r="TWD8" s="195"/>
      <c r="TWE8" s="195"/>
      <c r="TWF8" s="195"/>
      <c r="TWG8" s="195"/>
      <c r="TWH8" s="195"/>
      <c r="TWI8" s="195"/>
      <c r="TWJ8" s="195"/>
      <c r="TWK8" s="195"/>
      <c r="TWL8" s="195"/>
      <c r="TWM8" s="195"/>
      <c r="TWN8" s="195"/>
      <c r="TWO8" s="195"/>
      <c r="TWP8" s="195"/>
      <c r="TWQ8" s="195"/>
      <c r="TWR8" s="195"/>
      <c r="TWS8" s="195"/>
      <c r="TWT8" s="195"/>
      <c r="TWU8" s="195"/>
      <c r="TWV8" s="195"/>
      <c r="TWW8" s="195"/>
      <c r="TWX8" s="195"/>
      <c r="TWY8" s="195"/>
      <c r="TWZ8" s="195"/>
      <c r="TXA8" s="195"/>
      <c r="TXB8" s="195"/>
      <c r="TXC8" s="195"/>
      <c r="TXD8" s="195"/>
      <c r="TXE8" s="195"/>
      <c r="TXF8" s="195"/>
      <c r="TXG8" s="195"/>
      <c r="TXH8" s="195"/>
      <c r="TXI8" s="195"/>
      <c r="TXJ8" s="195"/>
      <c r="TXK8" s="195"/>
      <c r="TXL8" s="195"/>
      <c r="TXM8" s="195"/>
      <c r="TXN8" s="195"/>
      <c r="TXO8" s="195"/>
      <c r="TXP8" s="195"/>
      <c r="TXQ8" s="195"/>
      <c r="TXR8" s="195"/>
      <c r="TXS8" s="195"/>
      <c r="TXT8" s="195"/>
      <c r="TXU8" s="195"/>
      <c r="TXV8" s="195"/>
      <c r="TXW8" s="195"/>
      <c r="TXX8" s="195"/>
      <c r="TXY8" s="195"/>
      <c r="TXZ8" s="195"/>
      <c r="TYA8" s="195"/>
      <c r="TYB8" s="195"/>
      <c r="TYC8" s="195"/>
      <c r="TYD8" s="195"/>
      <c r="TYE8" s="195"/>
      <c r="TYF8" s="195"/>
      <c r="TYG8" s="195"/>
      <c r="TYH8" s="195"/>
      <c r="TYI8" s="195"/>
      <c r="TYJ8" s="195"/>
      <c r="TYK8" s="195"/>
      <c r="TYL8" s="195"/>
      <c r="TYM8" s="195"/>
      <c r="TYN8" s="195"/>
      <c r="TYO8" s="195"/>
      <c r="TYP8" s="195"/>
      <c r="TYQ8" s="195"/>
      <c r="TYR8" s="195"/>
      <c r="TYS8" s="195"/>
      <c r="TYT8" s="195"/>
      <c r="TYU8" s="195"/>
      <c r="TYV8" s="195"/>
      <c r="TYW8" s="195"/>
      <c r="TYX8" s="195"/>
      <c r="TYY8" s="195"/>
      <c r="TYZ8" s="195"/>
      <c r="TZA8" s="195"/>
      <c r="TZB8" s="195"/>
      <c r="TZC8" s="195"/>
      <c r="TZD8" s="195"/>
      <c r="TZE8" s="195"/>
      <c r="TZF8" s="195"/>
      <c r="TZG8" s="195"/>
      <c r="TZH8" s="195"/>
      <c r="TZI8" s="195"/>
      <c r="TZJ8" s="195"/>
      <c r="TZK8" s="195"/>
      <c r="TZL8" s="195"/>
      <c r="TZM8" s="195"/>
      <c r="TZN8" s="195"/>
      <c r="TZO8" s="195"/>
      <c r="TZP8" s="195"/>
      <c r="TZQ8" s="195"/>
      <c r="TZR8" s="195"/>
      <c r="TZS8" s="195"/>
      <c r="TZT8" s="195"/>
      <c r="TZU8" s="195"/>
      <c r="TZV8" s="195"/>
      <c r="TZW8" s="195"/>
      <c r="TZX8" s="195"/>
      <c r="TZY8" s="195"/>
      <c r="TZZ8" s="195"/>
      <c r="UAA8" s="195"/>
      <c r="UAB8" s="195"/>
      <c r="UAC8" s="195"/>
      <c r="UAD8" s="195"/>
      <c r="UAE8" s="195"/>
      <c r="UAF8" s="195"/>
      <c r="UAG8" s="195"/>
      <c r="UAH8" s="195"/>
      <c r="UAI8" s="195"/>
      <c r="UAJ8" s="195"/>
      <c r="UAK8" s="195"/>
      <c r="UAL8" s="195"/>
      <c r="UAM8" s="195"/>
      <c r="UAN8" s="195"/>
      <c r="UAO8" s="195"/>
      <c r="UAP8" s="195"/>
      <c r="UAQ8" s="195"/>
      <c r="UAR8" s="195"/>
      <c r="UAS8" s="195"/>
      <c r="UAT8" s="195"/>
      <c r="UAU8" s="195"/>
      <c r="UAV8" s="195"/>
      <c r="UAW8" s="195"/>
      <c r="UAX8" s="195"/>
      <c r="UAY8" s="195"/>
      <c r="UAZ8" s="195"/>
      <c r="UBA8" s="195"/>
      <c r="UBB8" s="195"/>
      <c r="UBC8" s="195"/>
      <c r="UBD8" s="195"/>
      <c r="UBE8" s="195"/>
      <c r="UBF8" s="195"/>
      <c r="UBG8" s="195"/>
      <c r="UBH8" s="195"/>
      <c r="UBI8" s="195"/>
      <c r="UBJ8" s="195"/>
      <c r="UBK8" s="195"/>
      <c r="UBL8" s="195"/>
      <c r="UBM8" s="195"/>
      <c r="UBN8" s="195"/>
      <c r="UBO8" s="195"/>
      <c r="UBP8" s="195"/>
      <c r="UBQ8" s="195"/>
      <c r="UBR8" s="195"/>
      <c r="UBS8" s="195"/>
      <c r="UBT8" s="195"/>
      <c r="UBU8" s="195"/>
      <c r="UBV8" s="195"/>
      <c r="UBW8" s="195"/>
      <c r="UBX8" s="195"/>
      <c r="UBY8" s="195"/>
      <c r="UBZ8" s="195"/>
      <c r="UCA8" s="195"/>
      <c r="UCB8" s="195"/>
      <c r="UCC8" s="195"/>
      <c r="UCD8" s="195"/>
      <c r="UCE8" s="195"/>
      <c r="UCF8" s="195"/>
      <c r="UCG8" s="195"/>
      <c r="UCH8" s="195"/>
      <c r="UCI8" s="195"/>
      <c r="UCJ8" s="195"/>
      <c r="UCK8" s="195"/>
      <c r="UCL8" s="195"/>
      <c r="UCM8" s="195"/>
      <c r="UCN8" s="195"/>
      <c r="UCO8" s="195"/>
      <c r="UCP8" s="195"/>
      <c r="UCQ8" s="195"/>
      <c r="UCR8" s="195"/>
      <c r="UCS8" s="195"/>
      <c r="UCT8" s="195"/>
      <c r="UCU8" s="195"/>
      <c r="UCV8" s="195"/>
      <c r="UCW8" s="195"/>
      <c r="UCX8" s="195"/>
      <c r="UCY8" s="195"/>
      <c r="UCZ8" s="195"/>
      <c r="UDA8" s="195"/>
      <c r="UDB8" s="195"/>
      <c r="UDC8" s="195"/>
      <c r="UDD8" s="195"/>
      <c r="UDE8" s="195"/>
      <c r="UDF8" s="195"/>
      <c r="UDG8" s="195"/>
      <c r="UDH8" s="195"/>
      <c r="UDI8" s="195"/>
      <c r="UDJ8" s="195"/>
      <c r="UDK8" s="195"/>
      <c r="UDL8" s="195"/>
      <c r="UDM8" s="195"/>
      <c r="UDN8" s="195"/>
      <c r="UDO8" s="195"/>
      <c r="UDP8" s="195"/>
      <c r="UDQ8" s="195"/>
      <c r="UDR8" s="195"/>
      <c r="UDS8" s="195"/>
      <c r="UDT8" s="195"/>
      <c r="UDU8" s="195"/>
      <c r="UDV8" s="195"/>
      <c r="UDW8" s="195"/>
      <c r="UDX8" s="195"/>
      <c r="UDY8" s="195"/>
      <c r="UDZ8" s="195"/>
      <c r="UEA8" s="195"/>
      <c r="UEB8" s="195"/>
      <c r="UEC8" s="195"/>
      <c r="UED8" s="195"/>
      <c r="UEE8" s="195"/>
      <c r="UEF8" s="195"/>
      <c r="UEG8" s="195"/>
      <c r="UEH8" s="195"/>
      <c r="UEI8" s="195"/>
      <c r="UEJ8" s="195"/>
      <c r="UEK8" s="195"/>
      <c r="UEL8" s="195"/>
      <c r="UEM8" s="195"/>
      <c r="UEN8" s="195"/>
      <c r="UEO8" s="195"/>
      <c r="UEP8" s="195"/>
      <c r="UEQ8" s="195"/>
      <c r="UER8" s="195"/>
      <c r="UES8" s="195"/>
      <c r="UET8" s="195"/>
      <c r="UEU8" s="195"/>
      <c r="UEV8" s="195"/>
      <c r="UEW8" s="195"/>
      <c r="UEX8" s="195"/>
      <c r="UEY8" s="195"/>
      <c r="UEZ8" s="195"/>
      <c r="UFA8" s="195"/>
      <c r="UFB8" s="195"/>
      <c r="UFC8" s="195"/>
      <c r="UFD8" s="195"/>
      <c r="UFE8" s="195"/>
      <c r="UFF8" s="195"/>
      <c r="UFG8" s="195"/>
      <c r="UFH8" s="195"/>
      <c r="UFI8" s="195"/>
      <c r="UFJ8" s="195"/>
      <c r="UFK8" s="195"/>
      <c r="UFL8" s="195"/>
      <c r="UFM8" s="195"/>
      <c r="UFN8" s="195"/>
      <c r="UFO8" s="195"/>
      <c r="UFP8" s="195"/>
      <c r="UFQ8" s="195"/>
      <c r="UFR8" s="195"/>
      <c r="UFS8" s="195"/>
      <c r="UFT8" s="195"/>
      <c r="UFU8" s="195"/>
      <c r="UFV8" s="195"/>
      <c r="UFW8" s="195"/>
      <c r="UFX8" s="195"/>
      <c r="UFY8" s="195"/>
      <c r="UFZ8" s="195"/>
      <c r="UGA8" s="195"/>
      <c r="UGB8" s="195"/>
      <c r="UGC8" s="195"/>
      <c r="UGD8" s="195"/>
      <c r="UGE8" s="195"/>
      <c r="UGF8" s="195"/>
      <c r="UGG8" s="195"/>
      <c r="UGH8" s="195"/>
      <c r="UGI8" s="195"/>
      <c r="UGJ8" s="195"/>
      <c r="UGK8" s="195"/>
      <c r="UGL8" s="195"/>
      <c r="UGM8" s="195"/>
      <c r="UGN8" s="195"/>
      <c r="UGO8" s="195"/>
      <c r="UGP8" s="195"/>
      <c r="UGQ8" s="195"/>
      <c r="UGR8" s="195"/>
      <c r="UGS8" s="195"/>
      <c r="UGT8" s="195"/>
      <c r="UGU8" s="195"/>
      <c r="UGV8" s="195"/>
      <c r="UGW8" s="195"/>
      <c r="UGX8" s="195"/>
      <c r="UGY8" s="195"/>
      <c r="UGZ8" s="195"/>
      <c r="UHA8" s="195"/>
      <c r="UHB8" s="195"/>
      <c r="UHC8" s="195"/>
      <c r="UHD8" s="195"/>
      <c r="UHE8" s="195"/>
      <c r="UHF8" s="195"/>
      <c r="UHG8" s="195"/>
      <c r="UHH8" s="195"/>
      <c r="UHI8" s="195"/>
      <c r="UHJ8" s="195"/>
      <c r="UHK8" s="195"/>
      <c r="UHL8" s="195"/>
      <c r="UHM8" s="195"/>
      <c r="UHN8" s="195"/>
      <c r="UHO8" s="195"/>
      <c r="UHP8" s="195"/>
      <c r="UHQ8" s="195"/>
      <c r="UHR8" s="195"/>
      <c r="UHS8" s="195"/>
      <c r="UHT8" s="195"/>
      <c r="UHU8" s="195"/>
      <c r="UHV8" s="195"/>
      <c r="UHW8" s="195"/>
      <c r="UHX8" s="195"/>
      <c r="UHY8" s="195"/>
      <c r="UHZ8" s="195"/>
      <c r="UIA8" s="195"/>
      <c r="UIB8" s="195"/>
      <c r="UIC8" s="195"/>
      <c r="UID8" s="195"/>
      <c r="UIE8" s="195"/>
      <c r="UIF8" s="195"/>
      <c r="UIG8" s="195"/>
      <c r="UIH8" s="195"/>
      <c r="UII8" s="195"/>
      <c r="UIJ8" s="195"/>
      <c r="UIK8" s="195"/>
      <c r="UIL8" s="195"/>
      <c r="UIM8" s="195"/>
      <c r="UIN8" s="195"/>
      <c r="UIO8" s="195"/>
      <c r="UIP8" s="195"/>
      <c r="UIQ8" s="195"/>
      <c r="UIR8" s="195"/>
      <c r="UIS8" s="195"/>
      <c r="UIT8" s="195"/>
      <c r="UIU8" s="195"/>
      <c r="UIV8" s="195"/>
      <c r="UIW8" s="195"/>
      <c r="UIX8" s="195"/>
      <c r="UIY8" s="195"/>
      <c r="UIZ8" s="195"/>
      <c r="UJA8" s="195"/>
      <c r="UJB8" s="195"/>
      <c r="UJC8" s="195"/>
      <c r="UJD8" s="195"/>
      <c r="UJE8" s="195"/>
      <c r="UJF8" s="195"/>
      <c r="UJG8" s="195"/>
      <c r="UJH8" s="195"/>
      <c r="UJI8" s="195"/>
      <c r="UJJ8" s="195"/>
      <c r="UJK8" s="195"/>
      <c r="UJL8" s="195"/>
      <c r="UJM8" s="195"/>
      <c r="UJN8" s="195"/>
      <c r="UJO8" s="195"/>
      <c r="UJP8" s="195"/>
      <c r="UJQ8" s="195"/>
      <c r="UJR8" s="195"/>
      <c r="UJS8" s="195"/>
      <c r="UJT8" s="195"/>
      <c r="UJU8" s="195"/>
      <c r="UJV8" s="195"/>
      <c r="UJW8" s="195"/>
      <c r="UJX8" s="195"/>
      <c r="UJY8" s="195"/>
      <c r="UJZ8" s="195"/>
      <c r="UKA8" s="195"/>
      <c r="UKB8" s="195"/>
      <c r="UKC8" s="195"/>
      <c r="UKD8" s="195"/>
      <c r="UKE8" s="195"/>
      <c r="UKF8" s="195"/>
      <c r="UKG8" s="195"/>
      <c r="UKH8" s="195"/>
      <c r="UKI8" s="195"/>
      <c r="UKJ8" s="195"/>
      <c r="UKK8" s="195"/>
      <c r="UKL8" s="195"/>
      <c r="UKM8" s="195"/>
      <c r="UKN8" s="195"/>
      <c r="UKO8" s="195"/>
      <c r="UKP8" s="195"/>
      <c r="UKQ8" s="195"/>
      <c r="UKR8" s="195"/>
      <c r="UKS8" s="195"/>
      <c r="UKT8" s="195"/>
      <c r="UKU8" s="195"/>
      <c r="UKV8" s="195"/>
      <c r="UKW8" s="195"/>
      <c r="UKX8" s="195"/>
      <c r="UKY8" s="195"/>
      <c r="UKZ8" s="195"/>
      <c r="ULA8" s="195"/>
      <c r="ULB8" s="195"/>
      <c r="ULC8" s="195"/>
      <c r="ULD8" s="195"/>
      <c r="ULE8" s="195"/>
      <c r="ULF8" s="195"/>
      <c r="ULG8" s="195"/>
      <c r="ULH8" s="195"/>
      <c r="ULI8" s="195"/>
      <c r="ULJ8" s="195"/>
      <c r="ULK8" s="195"/>
      <c r="ULL8" s="195"/>
      <c r="ULM8" s="195"/>
      <c r="ULN8" s="195"/>
      <c r="ULO8" s="195"/>
      <c r="ULP8" s="195"/>
      <c r="ULQ8" s="195"/>
      <c r="ULR8" s="195"/>
      <c r="ULS8" s="195"/>
      <c r="ULT8" s="195"/>
      <c r="ULU8" s="195"/>
      <c r="ULV8" s="195"/>
      <c r="ULW8" s="195"/>
      <c r="ULX8" s="195"/>
      <c r="ULY8" s="195"/>
      <c r="ULZ8" s="195"/>
      <c r="UMA8" s="195"/>
      <c r="UMB8" s="195"/>
      <c r="UMC8" s="195"/>
      <c r="UMD8" s="195"/>
      <c r="UME8" s="195"/>
      <c r="UMF8" s="195"/>
      <c r="UMG8" s="195"/>
      <c r="UMH8" s="195"/>
      <c r="UMI8" s="195"/>
      <c r="UMJ8" s="195"/>
      <c r="UMK8" s="195"/>
      <c r="UML8" s="195"/>
      <c r="UMM8" s="195"/>
      <c r="UMN8" s="195"/>
      <c r="UMO8" s="195"/>
      <c r="UMP8" s="195"/>
      <c r="UMQ8" s="195"/>
      <c r="UMR8" s="195"/>
      <c r="UMS8" s="195"/>
      <c r="UMT8" s="195"/>
      <c r="UMU8" s="195"/>
      <c r="UMV8" s="195"/>
      <c r="UMW8" s="195"/>
      <c r="UMX8" s="195"/>
      <c r="UMY8" s="195"/>
      <c r="UMZ8" s="195"/>
      <c r="UNA8" s="195"/>
      <c r="UNB8" s="195"/>
      <c r="UNC8" s="195"/>
      <c r="UND8" s="195"/>
      <c r="UNE8" s="195"/>
      <c r="UNF8" s="195"/>
      <c r="UNG8" s="195"/>
      <c r="UNH8" s="195"/>
      <c r="UNI8" s="195"/>
      <c r="UNJ8" s="195"/>
      <c r="UNK8" s="195"/>
      <c r="UNL8" s="195"/>
      <c r="UNM8" s="195"/>
      <c r="UNN8" s="195"/>
      <c r="UNO8" s="195"/>
      <c r="UNP8" s="195"/>
      <c r="UNQ8" s="195"/>
      <c r="UNR8" s="195"/>
      <c r="UNS8" s="195"/>
      <c r="UNT8" s="195"/>
      <c r="UNU8" s="195"/>
      <c r="UNV8" s="195"/>
      <c r="UNW8" s="195"/>
      <c r="UNX8" s="195"/>
      <c r="UNY8" s="195"/>
      <c r="UNZ8" s="195"/>
      <c r="UOA8" s="195"/>
      <c r="UOB8" s="195"/>
      <c r="UOC8" s="195"/>
      <c r="UOD8" s="195"/>
      <c r="UOE8" s="195"/>
      <c r="UOF8" s="195"/>
      <c r="UOG8" s="195"/>
      <c r="UOH8" s="195"/>
      <c r="UOI8" s="195"/>
      <c r="UOJ8" s="195"/>
      <c r="UOK8" s="195"/>
      <c r="UOL8" s="195"/>
      <c r="UOM8" s="195"/>
      <c r="UON8" s="195"/>
      <c r="UOO8" s="195"/>
      <c r="UOP8" s="195"/>
      <c r="UOQ8" s="195"/>
      <c r="UOR8" s="195"/>
      <c r="UOS8" s="195"/>
      <c r="UOT8" s="195"/>
      <c r="UOU8" s="195"/>
      <c r="UOV8" s="195"/>
      <c r="UOW8" s="195"/>
      <c r="UOX8" s="195"/>
      <c r="UOY8" s="195"/>
      <c r="UOZ8" s="195"/>
      <c r="UPA8" s="195"/>
      <c r="UPB8" s="195"/>
      <c r="UPC8" s="195"/>
      <c r="UPD8" s="195"/>
      <c r="UPE8" s="195"/>
      <c r="UPF8" s="195"/>
      <c r="UPG8" s="195"/>
      <c r="UPH8" s="195"/>
      <c r="UPI8" s="195"/>
      <c r="UPJ8" s="195"/>
      <c r="UPK8" s="195"/>
      <c r="UPL8" s="195"/>
      <c r="UPM8" s="195"/>
      <c r="UPN8" s="195"/>
      <c r="UPO8" s="195"/>
      <c r="UPP8" s="195"/>
      <c r="UPQ8" s="195"/>
      <c r="UPR8" s="195"/>
      <c r="UPS8" s="195"/>
      <c r="UPT8" s="195"/>
      <c r="UPU8" s="195"/>
      <c r="UPV8" s="195"/>
      <c r="UPW8" s="195"/>
      <c r="UPX8" s="195"/>
      <c r="UPY8" s="195"/>
      <c r="UPZ8" s="195"/>
      <c r="UQA8" s="195"/>
      <c r="UQB8" s="195"/>
      <c r="UQC8" s="195"/>
      <c r="UQD8" s="195"/>
      <c r="UQE8" s="195"/>
      <c r="UQF8" s="195"/>
      <c r="UQG8" s="195"/>
      <c r="UQH8" s="195"/>
      <c r="UQI8" s="195"/>
      <c r="UQJ8" s="195"/>
      <c r="UQK8" s="195"/>
      <c r="UQL8" s="195"/>
      <c r="UQM8" s="195"/>
      <c r="UQN8" s="195"/>
      <c r="UQO8" s="195"/>
      <c r="UQP8" s="195"/>
      <c r="UQQ8" s="195"/>
      <c r="UQR8" s="195"/>
      <c r="UQS8" s="195"/>
      <c r="UQT8" s="195"/>
      <c r="UQU8" s="195"/>
      <c r="UQV8" s="195"/>
      <c r="UQW8" s="195"/>
      <c r="UQX8" s="195"/>
      <c r="UQY8" s="195"/>
      <c r="UQZ8" s="195"/>
      <c r="URA8" s="195"/>
      <c r="URB8" s="195"/>
      <c r="URC8" s="195"/>
      <c r="URD8" s="195"/>
      <c r="URE8" s="195"/>
      <c r="URF8" s="195"/>
      <c r="URG8" s="195"/>
      <c r="URH8" s="195"/>
      <c r="URI8" s="195"/>
      <c r="URJ8" s="195"/>
      <c r="URK8" s="195"/>
      <c r="URL8" s="195"/>
      <c r="URM8" s="195"/>
      <c r="URN8" s="195"/>
      <c r="URO8" s="195"/>
      <c r="URP8" s="195"/>
      <c r="URQ8" s="195"/>
      <c r="URR8" s="195"/>
      <c r="URS8" s="195"/>
      <c r="URT8" s="195"/>
      <c r="URU8" s="195"/>
      <c r="URV8" s="195"/>
      <c r="URW8" s="195"/>
      <c r="URX8" s="195"/>
      <c r="URY8" s="195"/>
      <c r="URZ8" s="195"/>
      <c r="USA8" s="195"/>
      <c r="USB8" s="195"/>
      <c r="USC8" s="195"/>
      <c r="USD8" s="195"/>
      <c r="USE8" s="195"/>
      <c r="USF8" s="195"/>
      <c r="USG8" s="195"/>
      <c r="USH8" s="195"/>
      <c r="USI8" s="195"/>
      <c r="USJ8" s="195"/>
      <c r="USK8" s="195"/>
      <c r="USL8" s="195"/>
      <c r="USM8" s="195"/>
      <c r="USN8" s="195"/>
      <c r="USO8" s="195"/>
      <c r="USP8" s="195"/>
      <c r="USQ8" s="195"/>
      <c r="USR8" s="195"/>
      <c r="USS8" s="195"/>
      <c r="UST8" s="195"/>
      <c r="USU8" s="195"/>
      <c r="USV8" s="195"/>
      <c r="USW8" s="195"/>
      <c r="USX8" s="195"/>
      <c r="USY8" s="195"/>
      <c r="USZ8" s="195"/>
      <c r="UTA8" s="195"/>
      <c r="UTB8" s="195"/>
      <c r="UTC8" s="195"/>
      <c r="UTD8" s="195"/>
      <c r="UTE8" s="195"/>
      <c r="UTF8" s="195"/>
      <c r="UTG8" s="195"/>
      <c r="UTH8" s="195"/>
      <c r="UTI8" s="195"/>
      <c r="UTJ8" s="195"/>
      <c r="UTK8" s="195"/>
      <c r="UTL8" s="195"/>
      <c r="UTM8" s="195"/>
      <c r="UTN8" s="195"/>
      <c r="UTO8" s="195"/>
      <c r="UTP8" s="195"/>
      <c r="UTQ8" s="195"/>
      <c r="UTR8" s="195"/>
      <c r="UTS8" s="195"/>
      <c r="UTT8" s="195"/>
      <c r="UTU8" s="195"/>
      <c r="UTV8" s="195"/>
      <c r="UTW8" s="195"/>
      <c r="UTX8" s="195"/>
      <c r="UTY8" s="195"/>
      <c r="UTZ8" s="195"/>
      <c r="UUA8" s="195"/>
      <c r="UUB8" s="195"/>
      <c r="UUC8" s="195"/>
      <c r="UUD8" s="195"/>
      <c r="UUE8" s="195"/>
      <c r="UUF8" s="195"/>
      <c r="UUG8" s="195"/>
      <c r="UUH8" s="195"/>
      <c r="UUI8" s="195"/>
      <c r="UUJ8" s="195"/>
      <c r="UUK8" s="195"/>
      <c r="UUL8" s="195"/>
      <c r="UUM8" s="195"/>
      <c r="UUN8" s="195"/>
      <c r="UUO8" s="195"/>
      <c r="UUP8" s="195"/>
      <c r="UUQ8" s="195"/>
      <c r="UUR8" s="195"/>
      <c r="UUS8" s="195"/>
      <c r="UUT8" s="195"/>
      <c r="UUU8" s="195"/>
      <c r="UUV8" s="195"/>
      <c r="UUW8" s="195"/>
      <c r="UUX8" s="195"/>
      <c r="UUY8" s="195"/>
      <c r="UUZ8" s="195"/>
      <c r="UVA8" s="195"/>
      <c r="UVB8" s="195"/>
      <c r="UVC8" s="195"/>
      <c r="UVD8" s="195"/>
      <c r="UVE8" s="195"/>
      <c r="UVF8" s="195"/>
      <c r="UVG8" s="195"/>
      <c r="UVH8" s="195"/>
      <c r="UVI8" s="195"/>
      <c r="UVJ8" s="195"/>
      <c r="UVK8" s="195"/>
      <c r="UVL8" s="195"/>
      <c r="UVM8" s="195"/>
      <c r="UVN8" s="195"/>
      <c r="UVO8" s="195"/>
      <c r="UVP8" s="195"/>
      <c r="UVQ8" s="195"/>
      <c r="UVR8" s="195"/>
      <c r="UVS8" s="195"/>
      <c r="UVT8" s="195"/>
      <c r="UVU8" s="195"/>
      <c r="UVV8" s="195"/>
      <c r="UVW8" s="195"/>
      <c r="UVX8" s="195"/>
      <c r="UVY8" s="195"/>
      <c r="UVZ8" s="195"/>
      <c r="UWA8" s="195"/>
      <c r="UWB8" s="195"/>
      <c r="UWC8" s="195"/>
      <c r="UWD8" s="195"/>
      <c r="UWE8" s="195"/>
      <c r="UWF8" s="195"/>
      <c r="UWG8" s="195"/>
      <c r="UWH8" s="195"/>
      <c r="UWI8" s="195"/>
      <c r="UWJ8" s="195"/>
      <c r="UWK8" s="195"/>
      <c r="UWL8" s="195"/>
      <c r="UWM8" s="195"/>
      <c r="UWN8" s="195"/>
      <c r="UWO8" s="195"/>
      <c r="UWP8" s="195"/>
      <c r="UWQ8" s="195"/>
      <c r="UWR8" s="195"/>
      <c r="UWS8" s="195"/>
      <c r="UWT8" s="195"/>
      <c r="UWU8" s="195"/>
      <c r="UWV8" s="195"/>
      <c r="UWW8" s="195"/>
      <c r="UWX8" s="195"/>
      <c r="UWY8" s="195"/>
      <c r="UWZ8" s="195"/>
      <c r="UXA8" s="195"/>
      <c r="UXB8" s="195"/>
      <c r="UXC8" s="195"/>
      <c r="UXD8" s="195"/>
      <c r="UXE8" s="195"/>
      <c r="UXF8" s="195"/>
      <c r="UXG8" s="195"/>
      <c r="UXH8" s="195"/>
      <c r="UXI8" s="195"/>
      <c r="UXJ8" s="195"/>
      <c r="UXK8" s="195"/>
      <c r="UXL8" s="195"/>
      <c r="UXM8" s="195"/>
      <c r="UXN8" s="195"/>
      <c r="UXO8" s="195"/>
      <c r="UXP8" s="195"/>
      <c r="UXQ8" s="195"/>
      <c r="UXR8" s="195"/>
      <c r="UXS8" s="195"/>
      <c r="UXT8" s="195"/>
      <c r="UXU8" s="195"/>
      <c r="UXV8" s="195"/>
      <c r="UXW8" s="195"/>
      <c r="UXX8" s="195"/>
      <c r="UXY8" s="195"/>
      <c r="UXZ8" s="195"/>
      <c r="UYA8" s="195"/>
      <c r="UYB8" s="195"/>
      <c r="UYC8" s="195"/>
      <c r="UYD8" s="195"/>
      <c r="UYE8" s="195"/>
      <c r="UYF8" s="195"/>
      <c r="UYG8" s="195"/>
      <c r="UYH8" s="195"/>
      <c r="UYI8" s="195"/>
      <c r="UYJ8" s="195"/>
      <c r="UYK8" s="195"/>
      <c r="UYL8" s="195"/>
      <c r="UYM8" s="195"/>
      <c r="UYN8" s="195"/>
      <c r="UYO8" s="195"/>
      <c r="UYP8" s="195"/>
      <c r="UYQ8" s="195"/>
      <c r="UYR8" s="195"/>
      <c r="UYS8" s="195"/>
      <c r="UYT8" s="195"/>
      <c r="UYU8" s="195"/>
      <c r="UYV8" s="195"/>
      <c r="UYW8" s="195"/>
      <c r="UYX8" s="195"/>
      <c r="UYY8" s="195"/>
      <c r="UYZ8" s="195"/>
      <c r="UZA8" s="195"/>
      <c r="UZB8" s="195"/>
      <c r="UZC8" s="195"/>
      <c r="UZD8" s="195"/>
      <c r="UZE8" s="195"/>
      <c r="UZF8" s="195"/>
      <c r="UZG8" s="195"/>
      <c r="UZH8" s="195"/>
      <c r="UZI8" s="195"/>
      <c r="UZJ8" s="195"/>
      <c r="UZK8" s="195"/>
      <c r="UZL8" s="195"/>
      <c r="UZM8" s="195"/>
      <c r="UZN8" s="195"/>
      <c r="UZO8" s="195"/>
      <c r="UZP8" s="195"/>
      <c r="UZQ8" s="195"/>
      <c r="UZR8" s="195"/>
      <c r="UZS8" s="195"/>
      <c r="UZT8" s="195"/>
      <c r="UZU8" s="195"/>
      <c r="UZV8" s="195"/>
      <c r="UZW8" s="195"/>
      <c r="UZX8" s="195"/>
      <c r="UZY8" s="195"/>
      <c r="UZZ8" s="195"/>
      <c r="VAA8" s="195"/>
      <c r="VAB8" s="195"/>
      <c r="VAC8" s="195"/>
      <c r="VAD8" s="195"/>
      <c r="VAE8" s="195"/>
      <c r="VAF8" s="195"/>
      <c r="VAG8" s="195"/>
      <c r="VAH8" s="195"/>
      <c r="VAI8" s="195"/>
      <c r="VAJ8" s="195"/>
      <c r="VAK8" s="195"/>
      <c r="VAL8" s="195"/>
      <c r="VAM8" s="195"/>
      <c r="VAN8" s="195"/>
      <c r="VAO8" s="195"/>
      <c r="VAP8" s="195"/>
      <c r="VAQ8" s="195"/>
      <c r="VAR8" s="195"/>
      <c r="VAS8" s="195"/>
      <c r="VAT8" s="195"/>
      <c r="VAU8" s="195"/>
      <c r="VAV8" s="195"/>
      <c r="VAW8" s="195"/>
      <c r="VAX8" s="195"/>
      <c r="VAY8" s="195"/>
      <c r="VAZ8" s="195"/>
      <c r="VBA8" s="195"/>
      <c r="VBB8" s="195"/>
      <c r="VBC8" s="195"/>
      <c r="VBD8" s="195"/>
      <c r="VBE8" s="195"/>
      <c r="VBF8" s="195"/>
      <c r="VBG8" s="195"/>
      <c r="VBH8" s="195"/>
      <c r="VBI8" s="195"/>
      <c r="VBJ8" s="195"/>
      <c r="VBK8" s="195"/>
      <c r="VBL8" s="195"/>
      <c r="VBM8" s="195"/>
      <c r="VBN8" s="195"/>
      <c r="VBO8" s="195"/>
      <c r="VBP8" s="195"/>
      <c r="VBQ8" s="195"/>
      <c r="VBR8" s="195"/>
      <c r="VBS8" s="195"/>
      <c r="VBT8" s="195"/>
      <c r="VBU8" s="195"/>
      <c r="VBV8" s="195"/>
      <c r="VBW8" s="195"/>
      <c r="VBX8" s="195"/>
      <c r="VBY8" s="195"/>
      <c r="VBZ8" s="195"/>
      <c r="VCA8" s="195"/>
      <c r="VCB8" s="195"/>
      <c r="VCC8" s="195"/>
      <c r="VCD8" s="195"/>
      <c r="VCE8" s="195"/>
      <c r="VCF8" s="195"/>
      <c r="VCG8" s="195"/>
      <c r="VCH8" s="195"/>
      <c r="VCI8" s="195"/>
      <c r="VCJ8" s="195"/>
      <c r="VCK8" s="195"/>
      <c r="VCL8" s="195"/>
      <c r="VCM8" s="195"/>
      <c r="VCN8" s="195"/>
      <c r="VCO8" s="195"/>
      <c r="VCP8" s="195"/>
      <c r="VCQ8" s="195"/>
      <c r="VCR8" s="195"/>
      <c r="VCS8" s="195"/>
      <c r="VCT8" s="195"/>
      <c r="VCU8" s="195"/>
      <c r="VCV8" s="195"/>
      <c r="VCW8" s="195"/>
      <c r="VCX8" s="195"/>
      <c r="VCY8" s="195"/>
      <c r="VCZ8" s="195"/>
      <c r="VDA8" s="195"/>
      <c r="VDB8" s="195"/>
      <c r="VDC8" s="195"/>
      <c r="VDD8" s="195"/>
      <c r="VDE8" s="195"/>
      <c r="VDF8" s="195"/>
      <c r="VDG8" s="195"/>
      <c r="VDH8" s="195"/>
      <c r="VDI8" s="195"/>
      <c r="VDJ8" s="195"/>
      <c r="VDK8" s="195"/>
      <c r="VDL8" s="195"/>
      <c r="VDM8" s="195"/>
      <c r="VDN8" s="195"/>
      <c r="VDO8" s="195"/>
      <c r="VDP8" s="195"/>
      <c r="VDQ8" s="195"/>
      <c r="VDR8" s="195"/>
      <c r="VDS8" s="195"/>
      <c r="VDT8" s="195"/>
      <c r="VDU8" s="195"/>
      <c r="VDV8" s="195"/>
      <c r="VDW8" s="195"/>
      <c r="VDX8" s="195"/>
      <c r="VDY8" s="195"/>
      <c r="VDZ8" s="195"/>
      <c r="VEA8" s="195"/>
      <c r="VEB8" s="195"/>
      <c r="VEC8" s="195"/>
      <c r="VED8" s="195"/>
      <c r="VEE8" s="195"/>
      <c r="VEF8" s="195"/>
      <c r="VEG8" s="195"/>
      <c r="VEH8" s="195"/>
      <c r="VEI8" s="195"/>
      <c r="VEJ8" s="195"/>
      <c r="VEK8" s="195"/>
      <c r="VEL8" s="195"/>
      <c r="VEM8" s="195"/>
      <c r="VEN8" s="195"/>
      <c r="VEO8" s="195"/>
      <c r="VEP8" s="195"/>
      <c r="VEQ8" s="195"/>
      <c r="VER8" s="195"/>
      <c r="VES8" s="195"/>
      <c r="VET8" s="195"/>
      <c r="VEU8" s="195"/>
      <c r="VEV8" s="195"/>
      <c r="VEW8" s="195"/>
      <c r="VEX8" s="195"/>
      <c r="VEY8" s="195"/>
      <c r="VEZ8" s="195"/>
      <c r="VFA8" s="195"/>
      <c r="VFB8" s="195"/>
      <c r="VFC8" s="195"/>
      <c r="VFD8" s="195"/>
      <c r="VFE8" s="195"/>
      <c r="VFF8" s="195"/>
      <c r="VFG8" s="195"/>
      <c r="VFH8" s="195"/>
      <c r="VFI8" s="195"/>
      <c r="VFJ8" s="195"/>
      <c r="VFK8" s="195"/>
      <c r="VFL8" s="195"/>
      <c r="VFM8" s="195"/>
      <c r="VFN8" s="195"/>
      <c r="VFO8" s="195"/>
      <c r="VFP8" s="195"/>
      <c r="VFQ8" s="195"/>
      <c r="VFR8" s="195"/>
      <c r="VFS8" s="195"/>
      <c r="VFT8" s="195"/>
      <c r="VFU8" s="195"/>
      <c r="VFV8" s="195"/>
      <c r="VFW8" s="195"/>
      <c r="VFX8" s="195"/>
      <c r="VFY8" s="195"/>
      <c r="VFZ8" s="195"/>
      <c r="VGA8" s="195"/>
      <c r="VGB8" s="195"/>
      <c r="VGC8" s="195"/>
      <c r="VGD8" s="195"/>
      <c r="VGE8" s="195"/>
      <c r="VGF8" s="195"/>
      <c r="VGG8" s="195"/>
      <c r="VGH8" s="195"/>
      <c r="VGI8" s="195"/>
      <c r="VGJ8" s="195"/>
      <c r="VGK8" s="195"/>
      <c r="VGL8" s="195"/>
      <c r="VGM8" s="195"/>
      <c r="VGN8" s="195"/>
      <c r="VGO8" s="195"/>
      <c r="VGP8" s="195"/>
      <c r="VGQ8" s="195"/>
      <c r="VGR8" s="195"/>
      <c r="VGS8" s="195"/>
      <c r="VGT8" s="195"/>
      <c r="VGU8" s="195"/>
      <c r="VGV8" s="195"/>
      <c r="VGW8" s="195"/>
      <c r="VGX8" s="195"/>
      <c r="VGY8" s="195"/>
      <c r="VGZ8" s="195"/>
      <c r="VHA8" s="195"/>
      <c r="VHB8" s="195"/>
      <c r="VHC8" s="195"/>
      <c r="VHD8" s="195"/>
      <c r="VHE8" s="195"/>
      <c r="VHF8" s="195"/>
      <c r="VHG8" s="195"/>
      <c r="VHH8" s="195"/>
      <c r="VHI8" s="195"/>
      <c r="VHJ8" s="195"/>
      <c r="VHK8" s="195"/>
      <c r="VHL8" s="195"/>
      <c r="VHM8" s="195"/>
      <c r="VHN8" s="195"/>
      <c r="VHO8" s="195"/>
      <c r="VHP8" s="195"/>
      <c r="VHQ8" s="195"/>
      <c r="VHR8" s="195"/>
      <c r="VHS8" s="195"/>
      <c r="VHT8" s="195"/>
      <c r="VHU8" s="195"/>
      <c r="VHV8" s="195"/>
      <c r="VHW8" s="195"/>
      <c r="VHX8" s="195"/>
      <c r="VHY8" s="195"/>
      <c r="VHZ8" s="195"/>
      <c r="VIA8" s="195"/>
      <c r="VIB8" s="195"/>
      <c r="VIC8" s="195"/>
      <c r="VID8" s="195"/>
      <c r="VIE8" s="195"/>
      <c r="VIF8" s="195"/>
      <c r="VIG8" s="195"/>
      <c r="VIH8" s="195"/>
      <c r="VII8" s="195"/>
      <c r="VIJ8" s="195"/>
      <c r="VIK8" s="195"/>
      <c r="VIL8" s="195"/>
      <c r="VIM8" s="195"/>
      <c r="VIN8" s="195"/>
      <c r="VIO8" s="195"/>
      <c r="VIP8" s="195"/>
      <c r="VIQ8" s="195"/>
      <c r="VIR8" s="195"/>
      <c r="VIS8" s="195"/>
      <c r="VIT8" s="195"/>
      <c r="VIU8" s="195"/>
      <c r="VIV8" s="195"/>
      <c r="VIW8" s="195"/>
      <c r="VIX8" s="195"/>
      <c r="VIY8" s="195"/>
      <c r="VIZ8" s="195"/>
      <c r="VJA8" s="195"/>
      <c r="VJB8" s="195"/>
      <c r="VJC8" s="195"/>
      <c r="VJD8" s="195"/>
      <c r="VJE8" s="195"/>
      <c r="VJF8" s="195"/>
      <c r="VJG8" s="195"/>
      <c r="VJH8" s="195"/>
      <c r="VJI8" s="195"/>
      <c r="VJJ8" s="195"/>
      <c r="VJK8" s="195"/>
      <c r="VJL8" s="195"/>
      <c r="VJM8" s="195"/>
      <c r="VJN8" s="195"/>
      <c r="VJO8" s="195"/>
      <c r="VJP8" s="195"/>
      <c r="VJQ8" s="195"/>
      <c r="VJR8" s="195"/>
      <c r="VJS8" s="195"/>
      <c r="VJT8" s="195"/>
      <c r="VJU8" s="195"/>
      <c r="VJV8" s="195"/>
      <c r="VJW8" s="195"/>
      <c r="VJX8" s="195"/>
      <c r="VJY8" s="195"/>
      <c r="VJZ8" s="195"/>
      <c r="VKA8" s="195"/>
      <c r="VKB8" s="195"/>
      <c r="VKC8" s="195"/>
      <c r="VKD8" s="195"/>
      <c r="VKE8" s="195"/>
      <c r="VKF8" s="195"/>
      <c r="VKG8" s="195"/>
      <c r="VKH8" s="195"/>
      <c r="VKI8" s="195"/>
      <c r="VKJ8" s="195"/>
      <c r="VKK8" s="195"/>
      <c r="VKL8" s="195"/>
      <c r="VKM8" s="195"/>
      <c r="VKN8" s="195"/>
      <c r="VKO8" s="195"/>
      <c r="VKP8" s="195"/>
      <c r="VKQ8" s="195"/>
      <c r="VKR8" s="195"/>
      <c r="VKS8" s="195"/>
      <c r="VKT8" s="195"/>
      <c r="VKU8" s="195"/>
      <c r="VKV8" s="195"/>
      <c r="VKW8" s="195"/>
      <c r="VKX8" s="195"/>
      <c r="VKY8" s="195"/>
      <c r="VKZ8" s="195"/>
      <c r="VLA8" s="195"/>
      <c r="VLB8" s="195"/>
      <c r="VLC8" s="195"/>
      <c r="VLD8" s="195"/>
      <c r="VLE8" s="195"/>
      <c r="VLF8" s="195"/>
      <c r="VLG8" s="195"/>
      <c r="VLH8" s="195"/>
      <c r="VLI8" s="195"/>
      <c r="VLJ8" s="195"/>
      <c r="VLK8" s="195"/>
      <c r="VLL8" s="195"/>
      <c r="VLM8" s="195"/>
      <c r="VLN8" s="195"/>
      <c r="VLO8" s="195"/>
      <c r="VLP8" s="195"/>
      <c r="VLQ8" s="195"/>
      <c r="VLR8" s="195"/>
      <c r="VLS8" s="195"/>
      <c r="VLT8" s="195"/>
      <c r="VLU8" s="195"/>
      <c r="VLV8" s="195"/>
      <c r="VLW8" s="195"/>
      <c r="VLX8" s="195"/>
      <c r="VLY8" s="195"/>
      <c r="VLZ8" s="195"/>
      <c r="VMA8" s="195"/>
      <c r="VMB8" s="195"/>
      <c r="VMC8" s="195"/>
      <c r="VMD8" s="195"/>
      <c r="VME8" s="195"/>
      <c r="VMF8" s="195"/>
      <c r="VMG8" s="195"/>
      <c r="VMH8" s="195"/>
      <c r="VMI8" s="195"/>
      <c r="VMJ8" s="195"/>
      <c r="VMK8" s="195"/>
      <c r="VML8" s="195"/>
      <c r="VMM8" s="195"/>
      <c r="VMN8" s="195"/>
      <c r="VMO8" s="195"/>
      <c r="VMP8" s="195"/>
      <c r="VMQ8" s="195"/>
      <c r="VMR8" s="195"/>
      <c r="VMS8" s="195"/>
      <c r="VMT8" s="195"/>
      <c r="VMU8" s="195"/>
      <c r="VMV8" s="195"/>
      <c r="VMW8" s="195"/>
      <c r="VMX8" s="195"/>
      <c r="VMY8" s="195"/>
      <c r="VMZ8" s="195"/>
      <c r="VNA8" s="195"/>
      <c r="VNB8" s="195"/>
      <c r="VNC8" s="195"/>
      <c r="VND8" s="195"/>
      <c r="VNE8" s="195"/>
      <c r="VNF8" s="195"/>
      <c r="VNG8" s="195"/>
      <c r="VNH8" s="195"/>
      <c r="VNI8" s="195"/>
      <c r="VNJ8" s="195"/>
      <c r="VNK8" s="195"/>
      <c r="VNL8" s="195"/>
      <c r="VNM8" s="195"/>
      <c r="VNN8" s="195"/>
      <c r="VNO8" s="195"/>
      <c r="VNP8" s="195"/>
      <c r="VNQ8" s="195"/>
      <c r="VNR8" s="195"/>
      <c r="VNS8" s="195"/>
      <c r="VNT8" s="195"/>
      <c r="VNU8" s="195"/>
      <c r="VNV8" s="195"/>
      <c r="VNW8" s="195"/>
      <c r="VNX8" s="195"/>
      <c r="VNY8" s="195"/>
      <c r="VNZ8" s="195"/>
      <c r="VOA8" s="195"/>
      <c r="VOB8" s="195"/>
      <c r="VOC8" s="195"/>
      <c r="VOD8" s="195"/>
      <c r="VOE8" s="195"/>
      <c r="VOF8" s="195"/>
      <c r="VOG8" s="195"/>
      <c r="VOH8" s="195"/>
      <c r="VOI8" s="195"/>
      <c r="VOJ8" s="195"/>
      <c r="VOK8" s="195"/>
      <c r="VOL8" s="195"/>
      <c r="VOM8" s="195"/>
      <c r="VON8" s="195"/>
      <c r="VOO8" s="195"/>
      <c r="VOP8" s="195"/>
      <c r="VOQ8" s="195"/>
      <c r="VOR8" s="195"/>
      <c r="VOS8" s="195"/>
      <c r="VOT8" s="195"/>
      <c r="VOU8" s="195"/>
      <c r="VOV8" s="195"/>
      <c r="VOW8" s="195"/>
      <c r="VOX8" s="195"/>
      <c r="VOY8" s="195"/>
      <c r="VOZ8" s="195"/>
      <c r="VPA8" s="195"/>
      <c r="VPB8" s="195"/>
      <c r="VPC8" s="195"/>
      <c r="VPD8" s="195"/>
      <c r="VPE8" s="195"/>
      <c r="VPF8" s="195"/>
      <c r="VPG8" s="195"/>
      <c r="VPH8" s="195"/>
      <c r="VPI8" s="195"/>
      <c r="VPJ8" s="195"/>
      <c r="VPK8" s="195"/>
      <c r="VPL8" s="195"/>
      <c r="VPM8" s="195"/>
      <c r="VPN8" s="195"/>
      <c r="VPO8" s="195"/>
      <c r="VPP8" s="195"/>
      <c r="VPQ8" s="195"/>
      <c r="VPR8" s="195"/>
      <c r="VPS8" s="195"/>
      <c r="VPT8" s="195"/>
      <c r="VPU8" s="195"/>
      <c r="VPV8" s="195"/>
      <c r="VPW8" s="195"/>
      <c r="VPX8" s="195"/>
      <c r="VPY8" s="195"/>
      <c r="VPZ8" s="195"/>
      <c r="VQA8" s="195"/>
      <c r="VQB8" s="195"/>
      <c r="VQC8" s="195"/>
      <c r="VQD8" s="195"/>
      <c r="VQE8" s="195"/>
      <c r="VQF8" s="195"/>
      <c r="VQG8" s="195"/>
      <c r="VQH8" s="195"/>
      <c r="VQI8" s="195"/>
      <c r="VQJ8" s="195"/>
      <c r="VQK8" s="195"/>
      <c r="VQL8" s="195"/>
      <c r="VQM8" s="195"/>
      <c r="VQN8" s="195"/>
      <c r="VQO8" s="195"/>
      <c r="VQP8" s="195"/>
      <c r="VQQ8" s="195"/>
      <c r="VQR8" s="195"/>
      <c r="VQS8" s="195"/>
      <c r="VQT8" s="195"/>
      <c r="VQU8" s="195"/>
      <c r="VQV8" s="195"/>
      <c r="VQW8" s="195"/>
      <c r="VQX8" s="195"/>
      <c r="VQY8" s="195"/>
      <c r="VQZ8" s="195"/>
      <c r="VRA8" s="195"/>
      <c r="VRB8" s="195"/>
      <c r="VRC8" s="195"/>
      <c r="VRD8" s="195"/>
      <c r="VRE8" s="195"/>
      <c r="VRF8" s="195"/>
      <c r="VRG8" s="195"/>
      <c r="VRH8" s="195"/>
      <c r="VRI8" s="195"/>
      <c r="VRJ8" s="195"/>
      <c r="VRK8" s="195"/>
      <c r="VRL8" s="195"/>
      <c r="VRM8" s="195"/>
      <c r="VRN8" s="195"/>
      <c r="VRO8" s="195"/>
      <c r="VRP8" s="195"/>
      <c r="VRQ8" s="195"/>
      <c r="VRR8" s="195"/>
      <c r="VRS8" s="195"/>
      <c r="VRT8" s="195"/>
      <c r="VRU8" s="195"/>
      <c r="VRV8" s="195"/>
      <c r="VRW8" s="195"/>
      <c r="VRX8" s="195"/>
      <c r="VRY8" s="195"/>
      <c r="VRZ8" s="195"/>
      <c r="VSA8" s="195"/>
      <c r="VSB8" s="195"/>
      <c r="VSC8" s="195"/>
      <c r="VSD8" s="195"/>
      <c r="VSE8" s="195"/>
      <c r="VSF8" s="195"/>
      <c r="VSG8" s="195"/>
      <c r="VSH8" s="195"/>
      <c r="VSI8" s="195"/>
      <c r="VSJ8" s="195"/>
      <c r="VSK8" s="195"/>
      <c r="VSL8" s="195"/>
      <c r="VSM8" s="195"/>
      <c r="VSN8" s="195"/>
      <c r="VSO8" s="195"/>
      <c r="VSP8" s="195"/>
      <c r="VSQ8" s="195"/>
      <c r="VSR8" s="195"/>
      <c r="VSS8" s="195"/>
      <c r="VST8" s="195"/>
      <c r="VSU8" s="195"/>
      <c r="VSV8" s="195"/>
      <c r="VSW8" s="195"/>
      <c r="VSX8" s="195"/>
      <c r="VSY8" s="195"/>
      <c r="VSZ8" s="195"/>
      <c r="VTA8" s="195"/>
      <c r="VTB8" s="195"/>
      <c r="VTC8" s="195"/>
      <c r="VTD8" s="195"/>
      <c r="VTE8" s="195"/>
      <c r="VTF8" s="195"/>
      <c r="VTG8" s="195"/>
      <c r="VTH8" s="195"/>
      <c r="VTI8" s="195"/>
      <c r="VTJ8" s="195"/>
      <c r="VTK8" s="195"/>
      <c r="VTL8" s="195"/>
      <c r="VTM8" s="195"/>
      <c r="VTN8" s="195"/>
      <c r="VTO8" s="195"/>
      <c r="VTP8" s="195"/>
      <c r="VTQ8" s="195"/>
      <c r="VTR8" s="195"/>
      <c r="VTS8" s="195"/>
      <c r="VTT8" s="195"/>
      <c r="VTU8" s="195"/>
      <c r="VTV8" s="195"/>
      <c r="VTW8" s="195"/>
      <c r="VTX8" s="195"/>
      <c r="VTY8" s="195"/>
      <c r="VTZ8" s="195"/>
      <c r="VUA8" s="195"/>
      <c r="VUB8" s="195"/>
      <c r="VUC8" s="195"/>
      <c r="VUD8" s="195"/>
      <c r="VUE8" s="195"/>
      <c r="VUF8" s="195"/>
      <c r="VUG8" s="195"/>
      <c r="VUH8" s="195"/>
      <c r="VUI8" s="195"/>
      <c r="VUJ8" s="195"/>
      <c r="VUK8" s="195"/>
      <c r="VUL8" s="195"/>
      <c r="VUM8" s="195"/>
      <c r="VUN8" s="195"/>
      <c r="VUO8" s="195"/>
      <c r="VUP8" s="195"/>
      <c r="VUQ8" s="195"/>
      <c r="VUR8" s="195"/>
      <c r="VUS8" s="195"/>
      <c r="VUT8" s="195"/>
      <c r="VUU8" s="195"/>
      <c r="VUV8" s="195"/>
      <c r="VUW8" s="195"/>
      <c r="VUX8" s="195"/>
      <c r="VUY8" s="195"/>
      <c r="VUZ8" s="195"/>
      <c r="VVA8" s="195"/>
      <c r="VVB8" s="195"/>
      <c r="VVC8" s="195"/>
      <c r="VVD8" s="195"/>
      <c r="VVE8" s="195"/>
      <c r="VVF8" s="195"/>
      <c r="VVG8" s="195"/>
      <c r="VVH8" s="195"/>
      <c r="VVI8" s="195"/>
      <c r="VVJ8" s="195"/>
      <c r="VVK8" s="195"/>
      <c r="VVL8" s="195"/>
      <c r="VVM8" s="195"/>
      <c r="VVN8" s="195"/>
      <c r="VVO8" s="195"/>
      <c r="VVP8" s="195"/>
      <c r="VVQ8" s="195"/>
      <c r="VVR8" s="195"/>
      <c r="VVS8" s="195"/>
      <c r="VVT8" s="195"/>
      <c r="VVU8" s="195"/>
      <c r="VVV8" s="195"/>
      <c r="VVW8" s="195"/>
      <c r="VVX8" s="195"/>
      <c r="VVY8" s="195"/>
      <c r="VVZ8" s="195"/>
      <c r="VWA8" s="195"/>
      <c r="VWB8" s="195"/>
      <c r="VWC8" s="195"/>
      <c r="VWD8" s="195"/>
      <c r="VWE8" s="195"/>
      <c r="VWF8" s="195"/>
      <c r="VWG8" s="195"/>
      <c r="VWH8" s="195"/>
      <c r="VWI8" s="195"/>
      <c r="VWJ8" s="195"/>
      <c r="VWK8" s="195"/>
      <c r="VWL8" s="195"/>
      <c r="VWM8" s="195"/>
      <c r="VWN8" s="195"/>
      <c r="VWO8" s="195"/>
      <c r="VWP8" s="195"/>
      <c r="VWQ8" s="195"/>
      <c r="VWR8" s="195"/>
      <c r="VWS8" s="195"/>
      <c r="VWT8" s="195"/>
      <c r="VWU8" s="195"/>
      <c r="VWV8" s="195"/>
      <c r="VWW8" s="195"/>
      <c r="VWX8" s="195"/>
      <c r="VWY8" s="195"/>
      <c r="VWZ8" s="195"/>
      <c r="VXA8" s="195"/>
      <c r="VXB8" s="195"/>
      <c r="VXC8" s="195"/>
      <c r="VXD8" s="195"/>
      <c r="VXE8" s="195"/>
      <c r="VXF8" s="195"/>
      <c r="VXG8" s="195"/>
      <c r="VXH8" s="195"/>
      <c r="VXI8" s="195"/>
      <c r="VXJ8" s="195"/>
      <c r="VXK8" s="195"/>
      <c r="VXL8" s="195"/>
      <c r="VXM8" s="195"/>
      <c r="VXN8" s="195"/>
      <c r="VXO8" s="195"/>
      <c r="VXP8" s="195"/>
      <c r="VXQ8" s="195"/>
      <c r="VXR8" s="195"/>
      <c r="VXS8" s="195"/>
      <c r="VXT8" s="195"/>
      <c r="VXU8" s="195"/>
      <c r="VXV8" s="195"/>
      <c r="VXW8" s="195"/>
      <c r="VXX8" s="195"/>
      <c r="VXY8" s="195"/>
      <c r="VXZ8" s="195"/>
      <c r="VYA8" s="195"/>
      <c r="VYB8" s="195"/>
      <c r="VYC8" s="195"/>
      <c r="VYD8" s="195"/>
      <c r="VYE8" s="195"/>
      <c r="VYF8" s="195"/>
      <c r="VYG8" s="195"/>
      <c r="VYH8" s="195"/>
      <c r="VYI8" s="195"/>
      <c r="VYJ8" s="195"/>
      <c r="VYK8" s="195"/>
      <c r="VYL8" s="195"/>
      <c r="VYM8" s="195"/>
      <c r="VYN8" s="195"/>
      <c r="VYO8" s="195"/>
      <c r="VYP8" s="195"/>
      <c r="VYQ8" s="195"/>
      <c r="VYR8" s="195"/>
      <c r="VYS8" s="195"/>
      <c r="VYT8" s="195"/>
      <c r="VYU8" s="195"/>
      <c r="VYV8" s="195"/>
      <c r="VYW8" s="195"/>
      <c r="VYX8" s="195"/>
      <c r="VYY8" s="195"/>
      <c r="VYZ8" s="195"/>
      <c r="VZA8" s="195"/>
      <c r="VZB8" s="195"/>
      <c r="VZC8" s="195"/>
      <c r="VZD8" s="195"/>
      <c r="VZE8" s="195"/>
      <c r="VZF8" s="195"/>
      <c r="VZG8" s="195"/>
      <c r="VZH8" s="195"/>
      <c r="VZI8" s="195"/>
      <c r="VZJ8" s="195"/>
      <c r="VZK8" s="195"/>
      <c r="VZL8" s="195"/>
      <c r="VZM8" s="195"/>
      <c r="VZN8" s="195"/>
      <c r="VZO8" s="195"/>
      <c r="VZP8" s="195"/>
      <c r="VZQ8" s="195"/>
      <c r="VZR8" s="195"/>
      <c r="VZS8" s="195"/>
      <c r="VZT8" s="195"/>
      <c r="VZU8" s="195"/>
      <c r="VZV8" s="195"/>
      <c r="VZW8" s="195"/>
      <c r="VZX8" s="195"/>
      <c r="VZY8" s="195"/>
      <c r="VZZ8" s="195"/>
      <c r="WAA8" s="195"/>
      <c r="WAB8" s="195"/>
      <c r="WAC8" s="195"/>
      <c r="WAD8" s="195"/>
      <c r="WAE8" s="195"/>
      <c r="WAF8" s="195"/>
      <c r="WAG8" s="195"/>
      <c r="WAH8" s="195"/>
      <c r="WAI8" s="195"/>
      <c r="WAJ8" s="195"/>
      <c r="WAK8" s="195"/>
      <c r="WAL8" s="195"/>
      <c r="WAM8" s="195"/>
      <c r="WAN8" s="195"/>
      <c r="WAO8" s="195"/>
      <c r="WAP8" s="195"/>
      <c r="WAQ8" s="195"/>
      <c r="WAR8" s="195"/>
      <c r="WAS8" s="195"/>
      <c r="WAT8" s="195"/>
      <c r="WAU8" s="195"/>
      <c r="WAV8" s="195"/>
      <c r="WAW8" s="195"/>
      <c r="WAX8" s="195"/>
      <c r="WAY8" s="195"/>
      <c r="WAZ8" s="195"/>
      <c r="WBA8" s="195"/>
      <c r="WBB8" s="195"/>
      <c r="WBC8" s="195"/>
      <c r="WBD8" s="195"/>
      <c r="WBE8" s="195"/>
      <c r="WBF8" s="195"/>
      <c r="WBG8" s="195"/>
      <c r="WBH8" s="195"/>
      <c r="WBI8" s="195"/>
      <c r="WBJ8" s="195"/>
      <c r="WBK8" s="195"/>
      <c r="WBL8" s="195"/>
      <c r="WBM8" s="195"/>
      <c r="WBN8" s="195"/>
      <c r="WBO8" s="195"/>
      <c r="WBP8" s="195"/>
      <c r="WBQ8" s="195"/>
      <c r="WBR8" s="195"/>
      <c r="WBS8" s="195"/>
      <c r="WBT8" s="195"/>
      <c r="WBU8" s="195"/>
      <c r="WBV8" s="195"/>
      <c r="WBW8" s="195"/>
      <c r="WBX8" s="195"/>
      <c r="WBY8" s="195"/>
      <c r="WBZ8" s="195"/>
      <c r="WCA8" s="195"/>
      <c r="WCB8" s="195"/>
      <c r="WCC8" s="195"/>
      <c r="WCD8" s="195"/>
      <c r="WCE8" s="195"/>
      <c r="WCF8" s="195"/>
      <c r="WCG8" s="195"/>
      <c r="WCH8" s="195"/>
      <c r="WCI8" s="195"/>
      <c r="WCJ8" s="195"/>
      <c r="WCK8" s="195"/>
      <c r="WCL8" s="195"/>
      <c r="WCM8" s="195"/>
      <c r="WCN8" s="195"/>
      <c r="WCO8" s="195"/>
      <c r="WCP8" s="195"/>
      <c r="WCQ8" s="195"/>
      <c r="WCR8" s="195"/>
      <c r="WCS8" s="195"/>
      <c r="WCT8" s="195"/>
      <c r="WCU8" s="195"/>
      <c r="WCV8" s="195"/>
      <c r="WCW8" s="195"/>
      <c r="WCX8" s="195"/>
      <c r="WCY8" s="195"/>
      <c r="WCZ8" s="195"/>
      <c r="WDA8" s="195"/>
      <c r="WDB8" s="195"/>
      <c r="WDC8" s="195"/>
      <c r="WDD8" s="195"/>
      <c r="WDE8" s="195"/>
      <c r="WDF8" s="195"/>
      <c r="WDG8" s="195"/>
      <c r="WDH8" s="195"/>
      <c r="WDI8" s="195"/>
      <c r="WDJ8" s="195"/>
      <c r="WDK8" s="195"/>
      <c r="WDL8" s="195"/>
      <c r="WDM8" s="195"/>
      <c r="WDN8" s="195"/>
      <c r="WDO8" s="195"/>
      <c r="WDP8" s="195"/>
      <c r="WDQ8" s="195"/>
      <c r="WDR8" s="195"/>
      <c r="WDS8" s="195"/>
      <c r="WDT8" s="195"/>
      <c r="WDU8" s="195"/>
      <c r="WDV8" s="195"/>
      <c r="WDW8" s="195"/>
      <c r="WDX8" s="195"/>
      <c r="WDY8" s="195"/>
      <c r="WDZ8" s="195"/>
      <c r="WEA8" s="195"/>
      <c r="WEB8" s="195"/>
      <c r="WEC8" s="195"/>
      <c r="WED8" s="195"/>
      <c r="WEE8" s="195"/>
      <c r="WEF8" s="195"/>
      <c r="WEG8" s="195"/>
      <c r="WEH8" s="195"/>
      <c r="WEI8" s="195"/>
      <c r="WEJ8" s="195"/>
      <c r="WEK8" s="195"/>
      <c r="WEL8" s="195"/>
      <c r="WEM8" s="195"/>
      <c r="WEN8" s="195"/>
      <c r="WEO8" s="195"/>
      <c r="WEP8" s="195"/>
      <c r="WEQ8" s="195"/>
      <c r="WER8" s="195"/>
      <c r="WES8" s="195"/>
      <c r="WET8" s="195"/>
      <c r="WEU8" s="195"/>
      <c r="WEV8" s="195"/>
      <c r="WEW8" s="195"/>
      <c r="WEX8" s="195"/>
      <c r="WEY8" s="195"/>
      <c r="WEZ8" s="195"/>
      <c r="WFA8" s="195"/>
      <c r="WFB8" s="195"/>
      <c r="WFC8" s="195"/>
      <c r="WFD8" s="195"/>
      <c r="WFE8" s="195"/>
      <c r="WFF8" s="195"/>
      <c r="WFG8" s="195"/>
      <c r="WFH8" s="195"/>
      <c r="WFI8" s="195"/>
      <c r="WFJ8" s="195"/>
      <c r="WFK8" s="195"/>
      <c r="WFL8" s="195"/>
      <c r="WFM8" s="195"/>
      <c r="WFN8" s="195"/>
      <c r="WFO8" s="195"/>
      <c r="WFP8" s="195"/>
      <c r="WFQ8" s="195"/>
      <c r="WFR8" s="195"/>
      <c r="WFS8" s="195"/>
      <c r="WFT8" s="195"/>
      <c r="WFU8" s="195"/>
      <c r="WFV8" s="195"/>
      <c r="WFW8" s="195"/>
      <c r="WFX8" s="195"/>
      <c r="WFY8" s="195"/>
      <c r="WFZ8" s="195"/>
      <c r="WGA8" s="195"/>
      <c r="WGB8" s="195"/>
      <c r="WGC8" s="195"/>
      <c r="WGD8" s="195"/>
      <c r="WGE8" s="195"/>
      <c r="WGF8" s="195"/>
      <c r="WGG8" s="195"/>
      <c r="WGH8" s="195"/>
      <c r="WGI8" s="195"/>
      <c r="WGJ8" s="195"/>
      <c r="WGK8" s="195"/>
      <c r="WGL8" s="195"/>
      <c r="WGM8" s="195"/>
      <c r="WGN8" s="195"/>
      <c r="WGO8" s="195"/>
      <c r="WGP8" s="195"/>
      <c r="WGQ8" s="195"/>
      <c r="WGR8" s="195"/>
      <c r="WGS8" s="195"/>
      <c r="WGT8" s="195"/>
      <c r="WGU8" s="195"/>
      <c r="WGV8" s="195"/>
      <c r="WGW8" s="195"/>
      <c r="WGX8" s="195"/>
      <c r="WGY8" s="195"/>
      <c r="WGZ8" s="195"/>
      <c r="WHA8" s="195"/>
      <c r="WHB8" s="195"/>
      <c r="WHC8" s="195"/>
      <c r="WHD8" s="195"/>
      <c r="WHE8" s="195"/>
      <c r="WHF8" s="195"/>
      <c r="WHG8" s="195"/>
      <c r="WHH8" s="195"/>
      <c r="WHI8" s="195"/>
      <c r="WHJ8" s="195"/>
      <c r="WHK8" s="195"/>
      <c r="WHL8" s="195"/>
      <c r="WHM8" s="195"/>
      <c r="WHN8" s="195"/>
      <c r="WHO8" s="195"/>
      <c r="WHP8" s="195"/>
      <c r="WHQ8" s="195"/>
      <c r="WHR8" s="195"/>
      <c r="WHS8" s="195"/>
      <c r="WHT8" s="195"/>
      <c r="WHU8" s="195"/>
      <c r="WHV8" s="195"/>
      <c r="WHW8" s="195"/>
      <c r="WHX8" s="195"/>
      <c r="WHY8" s="195"/>
      <c r="WHZ8" s="195"/>
      <c r="WIA8" s="195"/>
      <c r="WIB8" s="195"/>
      <c r="WIC8" s="195"/>
      <c r="WID8" s="195"/>
      <c r="WIE8" s="195"/>
      <c r="WIF8" s="195"/>
      <c r="WIG8" s="195"/>
      <c r="WIH8" s="195"/>
      <c r="WII8" s="195"/>
      <c r="WIJ8" s="195"/>
      <c r="WIK8" s="195"/>
      <c r="WIL8" s="195"/>
      <c r="WIM8" s="195"/>
      <c r="WIN8" s="195"/>
      <c r="WIO8" s="195"/>
      <c r="WIP8" s="195"/>
      <c r="WIQ8" s="195"/>
      <c r="WIR8" s="195"/>
      <c r="WIS8" s="195"/>
      <c r="WIT8" s="195"/>
      <c r="WIU8" s="195"/>
      <c r="WIV8" s="195"/>
      <c r="WIW8" s="195"/>
      <c r="WIX8" s="195"/>
      <c r="WIY8" s="195"/>
      <c r="WIZ8" s="195"/>
      <c r="WJA8" s="195"/>
      <c r="WJB8" s="195"/>
      <c r="WJC8" s="195"/>
      <c r="WJD8" s="195"/>
      <c r="WJE8" s="195"/>
      <c r="WJF8" s="195"/>
      <c r="WJG8" s="195"/>
      <c r="WJH8" s="195"/>
      <c r="WJI8" s="195"/>
      <c r="WJJ8" s="195"/>
      <c r="WJK8" s="195"/>
      <c r="WJL8" s="195"/>
      <c r="WJM8" s="195"/>
      <c r="WJN8" s="195"/>
      <c r="WJO8" s="195"/>
      <c r="WJP8" s="195"/>
      <c r="WJQ8" s="195"/>
      <c r="WJR8" s="195"/>
      <c r="WJS8" s="195"/>
      <c r="WJT8" s="195"/>
      <c r="WJU8" s="195"/>
      <c r="WJV8" s="195"/>
      <c r="WJW8" s="195"/>
      <c r="WJX8" s="195"/>
      <c r="WJY8" s="195"/>
      <c r="WJZ8" s="195"/>
      <c r="WKA8" s="195"/>
      <c r="WKB8" s="195"/>
      <c r="WKC8" s="195"/>
      <c r="WKD8" s="195"/>
      <c r="WKE8" s="195"/>
      <c r="WKF8" s="195"/>
      <c r="WKG8" s="195"/>
      <c r="WKH8" s="195"/>
      <c r="WKI8" s="195"/>
      <c r="WKJ8" s="195"/>
      <c r="WKK8" s="195"/>
      <c r="WKL8" s="195"/>
      <c r="WKM8" s="195"/>
      <c r="WKN8" s="195"/>
      <c r="WKO8" s="195"/>
      <c r="WKP8" s="195"/>
      <c r="WKQ8" s="195"/>
      <c r="WKR8" s="195"/>
      <c r="WKS8" s="195"/>
      <c r="WKT8" s="195"/>
      <c r="WKU8" s="195"/>
      <c r="WKV8" s="195"/>
      <c r="WKW8" s="195"/>
      <c r="WKX8" s="195"/>
      <c r="WKY8" s="195"/>
      <c r="WKZ8" s="195"/>
      <c r="WLA8" s="195"/>
      <c r="WLB8" s="195"/>
      <c r="WLC8" s="195"/>
      <c r="WLD8" s="195"/>
      <c r="WLE8" s="195"/>
      <c r="WLF8" s="195"/>
      <c r="WLG8" s="195"/>
      <c r="WLH8" s="195"/>
      <c r="WLI8" s="195"/>
      <c r="WLJ8" s="195"/>
      <c r="WLK8" s="195"/>
      <c r="WLL8" s="195"/>
      <c r="WLM8" s="195"/>
      <c r="WLN8" s="195"/>
      <c r="WLO8" s="195"/>
      <c r="WLP8" s="195"/>
      <c r="WLQ8" s="195"/>
      <c r="WLR8" s="195"/>
      <c r="WLS8" s="195"/>
      <c r="WLT8" s="195"/>
      <c r="WLU8" s="195"/>
      <c r="WLV8" s="195"/>
      <c r="WLW8" s="195"/>
      <c r="WLX8" s="195"/>
      <c r="WLY8" s="195"/>
      <c r="WLZ8" s="195"/>
      <c r="WMA8" s="195"/>
      <c r="WMB8" s="195"/>
      <c r="WMC8" s="195"/>
      <c r="WMD8" s="195"/>
      <c r="WME8" s="195"/>
      <c r="WMF8" s="195"/>
      <c r="WMG8" s="195"/>
      <c r="WMH8" s="195"/>
      <c r="WMI8" s="195"/>
      <c r="WMJ8" s="195"/>
      <c r="WMK8" s="195"/>
      <c r="WML8" s="195"/>
      <c r="WMM8" s="195"/>
      <c r="WMN8" s="195"/>
      <c r="WMO8" s="195"/>
      <c r="WMP8" s="195"/>
      <c r="WMQ8" s="195"/>
      <c r="WMR8" s="195"/>
      <c r="WMS8" s="195"/>
      <c r="WMT8" s="195"/>
      <c r="WMU8" s="195"/>
      <c r="WMV8" s="195"/>
      <c r="WMW8" s="195"/>
      <c r="WMX8" s="195"/>
      <c r="WMY8" s="195"/>
      <c r="WMZ8" s="195"/>
      <c r="WNA8" s="195"/>
      <c r="WNB8" s="195"/>
      <c r="WNC8" s="195"/>
      <c r="WND8" s="195"/>
      <c r="WNE8" s="195"/>
      <c r="WNF8" s="195"/>
      <c r="WNG8" s="195"/>
      <c r="WNH8" s="195"/>
      <c r="WNI8" s="195"/>
      <c r="WNJ8" s="195"/>
      <c r="WNK8" s="195"/>
      <c r="WNL8" s="195"/>
      <c r="WNM8" s="195"/>
      <c r="WNN8" s="195"/>
      <c r="WNO8" s="195"/>
      <c r="WNP8" s="195"/>
      <c r="WNQ8" s="195"/>
      <c r="WNR8" s="195"/>
      <c r="WNS8" s="195"/>
      <c r="WNT8" s="195"/>
      <c r="WNU8" s="195"/>
      <c r="WNV8" s="195"/>
      <c r="WNW8" s="195"/>
      <c r="WNX8" s="195"/>
      <c r="WNY8" s="195"/>
      <c r="WNZ8" s="195"/>
      <c r="WOA8" s="195"/>
      <c r="WOB8" s="195"/>
      <c r="WOC8" s="195"/>
      <c r="WOD8" s="195"/>
      <c r="WOE8" s="195"/>
      <c r="WOF8" s="195"/>
      <c r="WOG8" s="195"/>
      <c r="WOH8" s="195"/>
      <c r="WOI8" s="195"/>
      <c r="WOJ8" s="195"/>
      <c r="WOK8" s="195"/>
      <c r="WOL8" s="195"/>
      <c r="WOM8" s="195"/>
      <c r="WON8" s="195"/>
      <c r="WOO8" s="195"/>
      <c r="WOP8" s="195"/>
      <c r="WOQ8" s="195"/>
      <c r="WOR8" s="195"/>
      <c r="WOS8" s="195"/>
      <c r="WOT8" s="195"/>
      <c r="WOU8" s="195"/>
      <c r="WOV8" s="195"/>
      <c r="WOW8" s="195"/>
      <c r="WOX8" s="195"/>
      <c r="WOY8" s="195"/>
      <c r="WOZ8" s="195"/>
      <c r="WPA8" s="195"/>
      <c r="WPB8" s="195"/>
      <c r="WPC8" s="195"/>
      <c r="WPD8" s="195"/>
      <c r="WPE8" s="195"/>
      <c r="WPF8" s="195"/>
      <c r="WPG8" s="195"/>
      <c r="WPH8" s="195"/>
      <c r="WPI8" s="195"/>
      <c r="WPJ8" s="195"/>
      <c r="WPK8" s="195"/>
      <c r="WPL8" s="195"/>
      <c r="WPM8" s="195"/>
      <c r="WPN8" s="195"/>
      <c r="WPO8" s="195"/>
      <c r="WPP8" s="195"/>
      <c r="WPQ8" s="195"/>
      <c r="WPR8" s="195"/>
      <c r="WPS8" s="195"/>
      <c r="WPT8" s="195"/>
      <c r="WPU8" s="195"/>
      <c r="WPV8" s="195"/>
      <c r="WPW8" s="195"/>
      <c r="WPX8" s="195"/>
      <c r="WPY8" s="195"/>
      <c r="WPZ8" s="195"/>
      <c r="WQA8" s="195"/>
      <c r="WQB8" s="195"/>
      <c r="WQC8" s="195"/>
      <c r="WQD8" s="195"/>
      <c r="WQE8" s="195"/>
      <c r="WQF8" s="195"/>
      <c r="WQG8" s="195"/>
      <c r="WQH8" s="195"/>
      <c r="WQI8" s="195"/>
      <c r="WQJ8" s="195"/>
      <c r="WQK8" s="195"/>
      <c r="WQL8" s="195"/>
      <c r="WQM8" s="195"/>
      <c r="WQN8" s="195"/>
      <c r="WQO8" s="195"/>
      <c r="WQP8" s="195"/>
      <c r="WQQ8" s="195"/>
      <c r="WQR8" s="195"/>
      <c r="WQS8" s="195"/>
      <c r="WQT8" s="195"/>
      <c r="WQU8" s="195"/>
      <c r="WQV8" s="195"/>
      <c r="WQW8" s="195"/>
      <c r="WQX8" s="195"/>
      <c r="WQY8" s="195"/>
      <c r="WQZ8" s="195"/>
      <c r="WRA8" s="195"/>
      <c r="WRB8" s="195"/>
      <c r="WRC8" s="195"/>
      <c r="WRD8" s="195"/>
      <c r="WRE8" s="195"/>
      <c r="WRF8" s="195"/>
      <c r="WRG8" s="195"/>
      <c r="WRH8" s="195"/>
      <c r="WRI8" s="195"/>
      <c r="WRJ8" s="195"/>
      <c r="WRK8" s="195"/>
      <c r="WRL8" s="195"/>
      <c r="WRM8" s="195"/>
      <c r="WRN8" s="195"/>
      <c r="WRO8" s="195"/>
      <c r="WRP8" s="195"/>
      <c r="WRQ8" s="195"/>
      <c r="WRR8" s="195"/>
      <c r="WRS8" s="195"/>
      <c r="WRT8" s="195"/>
      <c r="WRU8" s="195"/>
      <c r="WRV8" s="195"/>
      <c r="WRW8" s="195"/>
      <c r="WRX8" s="195"/>
      <c r="WRY8" s="195"/>
      <c r="WRZ8" s="195"/>
      <c r="WSA8" s="195"/>
      <c r="WSB8" s="195"/>
      <c r="WSC8" s="195"/>
      <c r="WSD8" s="195"/>
      <c r="WSE8" s="195"/>
      <c r="WSF8" s="195"/>
      <c r="WSG8" s="195"/>
      <c r="WSH8" s="195"/>
      <c r="WSI8" s="195"/>
      <c r="WSJ8" s="195"/>
      <c r="WSK8" s="195"/>
      <c r="WSL8" s="195"/>
      <c r="WSM8" s="195"/>
      <c r="WSN8" s="195"/>
      <c r="WSO8" s="195"/>
      <c r="WSP8" s="195"/>
      <c r="WSQ8" s="195"/>
      <c r="WSR8" s="195"/>
      <c r="WSS8" s="195"/>
      <c r="WST8" s="195"/>
      <c r="WSU8" s="195"/>
      <c r="WSV8" s="195"/>
      <c r="WSW8" s="195"/>
      <c r="WSX8" s="195"/>
      <c r="WSY8" s="195"/>
      <c r="WSZ8" s="195"/>
      <c r="WTA8" s="195"/>
      <c r="WTB8" s="195"/>
      <c r="WTC8" s="195"/>
      <c r="WTD8" s="195"/>
      <c r="WTE8" s="195"/>
      <c r="WTF8" s="195"/>
      <c r="WTG8" s="195"/>
      <c r="WTH8" s="195"/>
      <c r="WTI8" s="195"/>
      <c r="WTJ8" s="195"/>
      <c r="WTK8" s="195"/>
      <c r="WTL8" s="195"/>
      <c r="WTM8" s="195"/>
      <c r="WTN8" s="195"/>
      <c r="WTO8" s="195"/>
      <c r="WTP8" s="195"/>
      <c r="WTQ8" s="195"/>
      <c r="WTR8" s="195"/>
      <c r="WTS8" s="195"/>
      <c r="WTT8" s="195"/>
      <c r="WTU8" s="195"/>
      <c r="WTV8" s="195"/>
      <c r="WTW8" s="195"/>
      <c r="WTX8" s="195"/>
      <c r="WTY8" s="195"/>
      <c r="WTZ8" s="195"/>
      <c r="WUA8" s="195"/>
      <c r="WUB8" s="195"/>
      <c r="WUC8" s="195"/>
      <c r="WUD8" s="195"/>
      <c r="WUE8" s="195"/>
      <c r="WUF8" s="195"/>
      <c r="WUG8" s="195"/>
      <c r="WUH8" s="195"/>
      <c r="WUI8" s="195"/>
      <c r="WUJ8" s="195"/>
      <c r="WUK8" s="195"/>
      <c r="WUL8" s="195"/>
      <c r="WUM8" s="195"/>
      <c r="WUN8" s="195"/>
      <c r="WUO8" s="195"/>
      <c r="WUP8" s="195"/>
      <c r="WUQ8" s="195"/>
      <c r="WUR8" s="195"/>
      <c r="WUS8" s="195"/>
      <c r="WUT8" s="195"/>
      <c r="WUU8" s="195"/>
      <c r="WUV8" s="195"/>
      <c r="WUW8" s="195"/>
      <c r="WUX8" s="195"/>
      <c r="WUY8" s="195"/>
      <c r="WUZ8" s="195"/>
      <c r="WVA8" s="195"/>
      <c r="WVB8" s="195"/>
      <c r="WVC8" s="195"/>
      <c r="WVD8" s="195"/>
      <c r="WVE8" s="195"/>
      <c r="WVF8" s="195"/>
      <c r="WVG8" s="195"/>
      <c r="WVH8" s="195"/>
      <c r="WVI8" s="195"/>
      <c r="WVJ8" s="195"/>
      <c r="WVK8" s="195"/>
      <c r="WVL8" s="195"/>
      <c r="WVM8" s="195"/>
      <c r="WVN8" s="195"/>
      <c r="WVO8" s="195"/>
      <c r="WVP8" s="195"/>
      <c r="WVQ8" s="195"/>
      <c r="WVR8" s="195"/>
      <c r="WVS8" s="195"/>
      <c r="WVT8" s="195"/>
      <c r="WVU8" s="195"/>
      <c r="WVV8" s="195"/>
      <c r="WVW8" s="195"/>
      <c r="WVX8" s="195"/>
      <c r="WVY8" s="195"/>
      <c r="WVZ8" s="195"/>
      <c r="WWA8" s="195"/>
      <c r="WWB8" s="195"/>
      <c r="WWC8" s="195"/>
      <c r="WWD8" s="195"/>
      <c r="WWE8" s="195"/>
      <c r="WWF8" s="195"/>
      <c r="WWG8" s="195"/>
      <c r="WWH8" s="195"/>
      <c r="WWI8" s="195"/>
      <c r="WWJ8" s="195"/>
      <c r="WWK8" s="195"/>
      <c r="WWL8" s="195"/>
      <c r="WWM8" s="195"/>
      <c r="WWN8" s="195"/>
      <c r="WWO8" s="195"/>
      <c r="WWP8" s="195"/>
      <c r="WWQ8" s="195"/>
      <c r="WWR8" s="195"/>
      <c r="WWS8" s="195"/>
      <c r="WWT8" s="195"/>
      <c r="WWU8" s="195"/>
      <c r="WWV8" s="195"/>
      <c r="WWW8" s="195"/>
      <c r="WWX8" s="195"/>
      <c r="WWY8" s="195"/>
      <c r="WWZ8" s="195"/>
      <c r="WXA8" s="195"/>
      <c r="WXB8" s="195"/>
      <c r="WXC8" s="195"/>
      <c r="WXD8" s="195"/>
      <c r="WXE8" s="195"/>
      <c r="WXF8" s="195"/>
      <c r="WXG8" s="195"/>
      <c r="WXH8" s="195"/>
      <c r="WXI8" s="195"/>
      <c r="WXJ8" s="195"/>
      <c r="WXK8" s="195"/>
      <c r="WXL8" s="195"/>
      <c r="WXM8" s="195"/>
      <c r="WXN8" s="195"/>
      <c r="WXO8" s="195"/>
      <c r="WXP8" s="195"/>
      <c r="WXQ8" s="195"/>
      <c r="WXR8" s="195"/>
      <c r="WXS8" s="195"/>
      <c r="WXT8" s="195"/>
      <c r="WXU8" s="195"/>
      <c r="WXV8" s="195"/>
      <c r="WXW8" s="195"/>
      <c r="WXX8" s="195"/>
      <c r="WXY8" s="195"/>
      <c r="WXZ8" s="195"/>
      <c r="WYA8" s="195"/>
      <c r="WYB8" s="195"/>
      <c r="WYC8" s="195"/>
      <c r="WYD8" s="195"/>
      <c r="WYE8" s="195"/>
      <c r="WYF8" s="195"/>
      <c r="WYG8" s="195"/>
      <c r="WYH8" s="195"/>
      <c r="WYI8" s="195"/>
      <c r="WYJ8" s="195"/>
      <c r="WYK8" s="195"/>
      <c r="WYL8" s="195"/>
      <c r="WYM8" s="195"/>
      <c r="WYN8" s="195"/>
      <c r="WYO8" s="195"/>
      <c r="WYP8" s="195"/>
      <c r="WYQ8" s="195"/>
      <c r="WYR8" s="195"/>
      <c r="WYS8" s="195"/>
      <c r="WYT8" s="195"/>
      <c r="WYU8" s="195"/>
      <c r="WYV8" s="195"/>
      <c r="WYW8" s="195"/>
      <c r="WYX8" s="195"/>
      <c r="WYY8" s="195"/>
      <c r="WYZ8" s="195"/>
      <c r="WZA8" s="195"/>
      <c r="WZB8" s="195"/>
      <c r="WZC8" s="195"/>
      <c r="WZD8" s="195"/>
      <c r="WZE8" s="195"/>
      <c r="WZF8" s="195"/>
      <c r="WZG8" s="195"/>
      <c r="WZH8" s="195"/>
      <c r="WZI8" s="195"/>
      <c r="WZJ8" s="195"/>
      <c r="WZK8" s="195"/>
      <c r="WZL8" s="195"/>
      <c r="WZM8" s="195"/>
      <c r="WZN8" s="195"/>
      <c r="WZO8" s="195"/>
      <c r="WZP8" s="195"/>
      <c r="WZQ8" s="195"/>
      <c r="WZR8" s="195"/>
      <c r="WZS8" s="195"/>
      <c r="WZT8" s="195"/>
      <c r="WZU8" s="195"/>
      <c r="WZV8" s="195"/>
      <c r="WZW8" s="195"/>
      <c r="WZX8" s="195"/>
      <c r="WZY8" s="195"/>
      <c r="WZZ8" s="195"/>
      <c r="XAA8" s="195"/>
      <c r="XAB8" s="195"/>
      <c r="XAC8" s="195"/>
      <c r="XAD8" s="195"/>
      <c r="XAE8" s="195"/>
      <c r="XAF8" s="195"/>
      <c r="XAG8" s="195"/>
      <c r="XAH8" s="195"/>
      <c r="XAI8" s="195"/>
      <c r="XAJ8" s="195"/>
      <c r="XAK8" s="195"/>
      <c r="XAL8" s="195"/>
      <c r="XAM8" s="195"/>
      <c r="XAN8" s="195"/>
      <c r="XAO8" s="195"/>
      <c r="XAP8" s="195"/>
      <c r="XAQ8" s="195"/>
      <c r="XAR8" s="195"/>
      <c r="XAS8" s="195"/>
      <c r="XAT8" s="195"/>
      <c r="XAU8" s="195"/>
      <c r="XAV8" s="195"/>
      <c r="XAW8" s="195"/>
      <c r="XAX8" s="195"/>
      <c r="XAY8" s="195"/>
      <c r="XAZ8" s="195"/>
      <c r="XBA8" s="195"/>
      <c r="XBB8" s="195"/>
      <c r="XBC8" s="195"/>
      <c r="XBD8" s="195"/>
      <c r="XBE8" s="195"/>
      <c r="XBF8" s="195"/>
      <c r="XBG8" s="195"/>
      <c r="XBH8" s="195"/>
      <c r="XBI8" s="195"/>
      <c r="XBJ8" s="195"/>
      <c r="XBK8" s="195"/>
      <c r="XBL8" s="195"/>
      <c r="XBM8" s="195"/>
      <c r="XBN8" s="195"/>
      <c r="XBO8" s="195"/>
      <c r="XBP8" s="195"/>
      <c r="XBQ8" s="195"/>
      <c r="XBR8" s="195"/>
      <c r="XBS8" s="195"/>
      <c r="XBT8" s="195"/>
      <c r="XBU8" s="195"/>
      <c r="XBV8" s="195"/>
      <c r="XBW8" s="195"/>
      <c r="XBX8" s="195"/>
      <c r="XBY8" s="195"/>
      <c r="XBZ8" s="195"/>
      <c r="XCA8" s="195"/>
      <c r="XCB8" s="195"/>
      <c r="XCC8" s="195"/>
      <c r="XCD8" s="195"/>
      <c r="XCE8" s="195"/>
      <c r="XCF8" s="195"/>
      <c r="XCG8" s="195"/>
      <c r="XCH8" s="195"/>
      <c r="XCI8" s="195"/>
      <c r="XCJ8" s="195"/>
      <c r="XCK8" s="195"/>
      <c r="XCL8" s="195"/>
      <c r="XCM8" s="195"/>
      <c r="XCN8" s="195"/>
      <c r="XCO8" s="195"/>
      <c r="XCP8" s="195"/>
      <c r="XCQ8" s="195"/>
      <c r="XCR8" s="195"/>
      <c r="XCS8" s="195"/>
      <c r="XCT8" s="195"/>
      <c r="XCU8" s="195"/>
      <c r="XCV8" s="195"/>
      <c r="XCW8" s="195"/>
      <c r="XCX8" s="195"/>
      <c r="XCY8" s="195"/>
      <c r="XCZ8" s="195"/>
      <c r="XDA8" s="195"/>
      <c r="XDB8" s="195"/>
      <c r="XDC8" s="195"/>
      <c r="XDD8" s="195"/>
      <c r="XDE8" s="195"/>
      <c r="XDF8" s="195"/>
      <c r="XDG8" s="195"/>
      <c r="XDH8" s="195"/>
      <c r="XDI8" s="195"/>
      <c r="XDJ8" s="195"/>
      <c r="XDK8" s="195"/>
      <c r="XDL8" s="195"/>
      <c r="XDM8" s="195"/>
      <c r="XDN8" s="195"/>
      <c r="XDO8" s="195"/>
      <c r="XDP8" s="195"/>
      <c r="XDQ8" s="195"/>
      <c r="XDR8" s="195"/>
      <c r="XDS8" s="195"/>
      <c r="XDT8" s="195"/>
      <c r="XDU8" s="195"/>
      <c r="XDV8" s="195"/>
      <c r="XDW8" s="195"/>
      <c r="XDX8" s="195"/>
      <c r="XDY8" s="195"/>
      <c r="XDZ8" s="195"/>
      <c r="XEA8" s="195"/>
      <c r="XEB8" s="195"/>
      <c r="XEC8" s="195"/>
      <c r="XED8" s="195"/>
      <c r="XEE8" s="195"/>
      <c r="XEF8" s="195"/>
      <c r="XEG8" s="195"/>
      <c r="XEH8" s="195"/>
      <c r="XEI8" s="195"/>
      <c r="XEJ8" s="195"/>
      <c r="XEK8" s="195"/>
      <c r="XEL8" s="195"/>
      <c r="XEM8" s="195"/>
      <c r="XEN8" s="195"/>
      <c r="XEO8" s="195"/>
      <c r="XEP8" s="195"/>
      <c r="XEQ8" s="195"/>
      <c r="XER8" s="195"/>
      <c r="XES8" s="195"/>
      <c r="XET8" s="195"/>
      <c r="XEU8" s="195"/>
      <c r="XEV8" s="195"/>
      <c r="XEW8" s="195"/>
      <c r="XEX8" s="195"/>
      <c r="XEY8" s="195"/>
      <c r="XEZ8" s="195"/>
      <c r="XFA8" s="195"/>
      <c r="XFB8" s="195"/>
      <c r="XFC8" s="195"/>
      <c r="XFD8" s="195"/>
    </row>
    <row r="9" spans="1:16384" s="9" customFormat="1" ht="13.8">
      <c r="A9" s="195"/>
      <c r="B9" s="195"/>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c r="FO9" s="195"/>
      <c r="FP9" s="195"/>
      <c r="FQ9" s="195"/>
      <c r="FR9" s="195"/>
      <c r="FS9" s="195"/>
      <c r="FT9" s="195"/>
      <c r="FU9" s="195"/>
      <c r="FV9" s="195"/>
      <c r="FW9" s="195"/>
      <c r="FX9" s="195"/>
      <c r="FY9" s="195"/>
      <c r="FZ9" s="195"/>
      <c r="GA9" s="195"/>
      <c r="GB9" s="195"/>
      <c r="GC9" s="195"/>
      <c r="GD9" s="195"/>
      <c r="GE9" s="195"/>
      <c r="GF9" s="195"/>
      <c r="GG9" s="195"/>
      <c r="GH9" s="195"/>
      <c r="GI9" s="195"/>
      <c r="GJ9" s="195"/>
      <c r="GK9" s="195"/>
      <c r="GL9" s="195"/>
      <c r="GM9" s="195"/>
      <c r="GN9" s="195"/>
      <c r="GO9" s="195"/>
      <c r="GP9" s="195"/>
      <c r="GQ9" s="195"/>
      <c r="GR9" s="195"/>
      <c r="GS9" s="195"/>
      <c r="GT9" s="195"/>
      <c r="GU9" s="195"/>
      <c r="GV9" s="195"/>
      <c r="GW9" s="195"/>
      <c r="GX9" s="195"/>
      <c r="GY9" s="195"/>
      <c r="GZ9" s="195"/>
      <c r="HA9" s="195"/>
      <c r="HB9" s="195"/>
      <c r="HC9" s="195"/>
      <c r="HD9" s="195"/>
      <c r="HE9" s="195"/>
      <c r="HF9" s="195"/>
      <c r="HG9" s="195"/>
      <c r="HH9" s="195"/>
      <c r="HI9" s="195"/>
      <c r="HJ9" s="195"/>
      <c r="HK9" s="195"/>
      <c r="HL9" s="195"/>
      <c r="HM9" s="195"/>
      <c r="HN9" s="195"/>
      <c r="HO9" s="195"/>
      <c r="HP9" s="195"/>
      <c r="HQ9" s="195"/>
      <c r="HR9" s="195"/>
      <c r="HS9" s="195"/>
      <c r="HT9" s="195"/>
      <c r="HU9" s="195"/>
      <c r="HV9" s="195"/>
      <c r="HW9" s="195"/>
      <c r="HX9" s="195"/>
      <c r="HY9" s="195"/>
      <c r="HZ9" s="195"/>
      <c r="IA9" s="195"/>
      <c r="IB9" s="195"/>
      <c r="IC9" s="195"/>
      <c r="ID9" s="195"/>
      <c r="IE9" s="195"/>
      <c r="IF9" s="195"/>
      <c r="IG9" s="195"/>
      <c r="IH9" s="195"/>
      <c r="II9" s="195"/>
      <c r="IJ9" s="195"/>
      <c r="IK9" s="195"/>
      <c r="IL9" s="195"/>
      <c r="IM9" s="195"/>
      <c r="IN9" s="195"/>
      <c r="IO9" s="195"/>
      <c r="IP9" s="195"/>
      <c r="IQ9" s="195"/>
      <c r="IR9" s="195"/>
      <c r="IS9" s="195"/>
      <c r="IT9" s="195"/>
      <c r="IU9" s="195"/>
      <c r="IV9" s="195"/>
      <c r="IW9" s="195"/>
      <c r="IX9" s="195"/>
      <c r="IY9" s="195"/>
      <c r="IZ9" s="195"/>
      <c r="JA9" s="195"/>
      <c r="JB9" s="195"/>
      <c r="JC9" s="195"/>
      <c r="JD9" s="195"/>
      <c r="JE9" s="195"/>
      <c r="JF9" s="195"/>
      <c r="JG9" s="195"/>
      <c r="JH9" s="195"/>
      <c r="JI9" s="195"/>
      <c r="JJ9" s="195"/>
      <c r="JK9" s="195"/>
      <c r="JL9" s="195"/>
      <c r="JM9" s="195"/>
      <c r="JN9" s="195"/>
      <c r="JO9" s="195"/>
      <c r="JP9" s="195"/>
      <c r="JQ9" s="195"/>
      <c r="JR9" s="195"/>
      <c r="JS9" s="195"/>
      <c r="JT9" s="195"/>
      <c r="JU9" s="195"/>
      <c r="JV9" s="195"/>
      <c r="JW9" s="195"/>
      <c r="JX9" s="195"/>
      <c r="JY9" s="195"/>
      <c r="JZ9" s="195"/>
      <c r="KA9" s="195"/>
      <c r="KB9" s="195"/>
      <c r="KC9" s="195"/>
      <c r="KD9" s="195"/>
      <c r="KE9" s="195"/>
      <c r="KF9" s="195"/>
      <c r="KG9" s="195"/>
      <c r="KH9" s="195"/>
      <c r="KI9" s="195"/>
      <c r="KJ9" s="195"/>
      <c r="KK9" s="195"/>
      <c r="KL9" s="195"/>
      <c r="KM9" s="195"/>
      <c r="KN9" s="195"/>
      <c r="KO9" s="195"/>
      <c r="KP9" s="195"/>
      <c r="KQ9" s="195"/>
      <c r="KR9" s="195"/>
      <c r="KS9" s="195"/>
      <c r="KT9" s="195"/>
      <c r="KU9" s="195"/>
      <c r="KV9" s="195"/>
      <c r="KW9" s="195"/>
      <c r="KX9" s="195"/>
      <c r="KY9" s="195"/>
      <c r="KZ9" s="195"/>
      <c r="LA9" s="195"/>
      <c r="LB9" s="195"/>
      <c r="LC9" s="195"/>
      <c r="LD9" s="195"/>
      <c r="LE9" s="195"/>
      <c r="LF9" s="195"/>
      <c r="LG9" s="195"/>
      <c r="LH9" s="195"/>
      <c r="LI9" s="195"/>
      <c r="LJ9" s="195"/>
      <c r="LK9" s="195"/>
      <c r="LL9" s="195"/>
      <c r="LM9" s="195"/>
      <c r="LN9" s="195"/>
      <c r="LO9" s="195"/>
      <c r="LP9" s="195"/>
      <c r="LQ9" s="195"/>
      <c r="LR9" s="195"/>
      <c r="LS9" s="195"/>
      <c r="LT9" s="195"/>
      <c r="LU9" s="195"/>
      <c r="LV9" s="195"/>
      <c r="LW9" s="195"/>
      <c r="LX9" s="195"/>
      <c r="LY9" s="195"/>
      <c r="LZ9" s="195"/>
      <c r="MA9" s="195"/>
      <c r="MB9" s="195"/>
      <c r="MC9" s="195"/>
      <c r="MD9" s="195"/>
      <c r="ME9" s="195"/>
      <c r="MF9" s="195"/>
      <c r="MG9" s="195"/>
      <c r="MH9" s="195"/>
      <c r="MI9" s="195"/>
      <c r="MJ9" s="195"/>
      <c r="MK9" s="195"/>
      <c r="ML9" s="195"/>
      <c r="MM9" s="195"/>
      <c r="MN9" s="195"/>
      <c r="MO9" s="195"/>
      <c r="MP9" s="195"/>
      <c r="MQ9" s="195"/>
      <c r="MR9" s="195"/>
      <c r="MS9" s="195"/>
      <c r="MT9" s="195"/>
      <c r="MU9" s="195"/>
      <c r="MV9" s="195"/>
      <c r="MW9" s="195"/>
      <c r="MX9" s="195"/>
      <c r="MY9" s="195"/>
      <c r="MZ9" s="195"/>
      <c r="NA9" s="195"/>
      <c r="NB9" s="195"/>
      <c r="NC9" s="195"/>
      <c r="ND9" s="195"/>
      <c r="NE9" s="195"/>
      <c r="NF9" s="195"/>
      <c r="NG9" s="195"/>
      <c r="NH9" s="195"/>
      <c r="NI9" s="195"/>
      <c r="NJ9" s="195"/>
      <c r="NK9" s="195"/>
      <c r="NL9" s="195"/>
      <c r="NM9" s="195"/>
      <c r="NN9" s="195"/>
      <c r="NO9" s="195"/>
      <c r="NP9" s="195"/>
      <c r="NQ9" s="195"/>
      <c r="NR9" s="195"/>
      <c r="NS9" s="195"/>
      <c r="NT9" s="195"/>
      <c r="NU9" s="195"/>
      <c r="NV9" s="195"/>
      <c r="NW9" s="195"/>
      <c r="NX9" s="195"/>
      <c r="NY9" s="195"/>
      <c r="NZ9" s="195"/>
      <c r="OA9" s="195"/>
      <c r="OB9" s="195"/>
      <c r="OC9" s="195"/>
      <c r="OD9" s="195"/>
      <c r="OE9" s="195"/>
      <c r="OF9" s="195"/>
      <c r="OG9" s="195"/>
      <c r="OH9" s="195"/>
      <c r="OI9" s="195"/>
      <c r="OJ9" s="195"/>
      <c r="OK9" s="195"/>
      <c r="OL9" s="195"/>
      <c r="OM9" s="195"/>
      <c r="ON9" s="195"/>
      <c r="OO9" s="195"/>
      <c r="OP9" s="195"/>
      <c r="OQ9" s="195"/>
      <c r="OR9" s="195"/>
      <c r="OS9" s="195"/>
      <c r="OT9" s="195"/>
      <c r="OU9" s="195"/>
      <c r="OV9" s="195"/>
      <c r="OW9" s="195"/>
      <c r="OX9" s="195"/>
      <c r="OY9" s="195"/>
      <c r="OZ9" s="195"/>
      <c r="PA9" s="195"/>
      <c r="PB9" s="195"/>
      <c r="PC9" s="195"/>
      <c r="PD9" s="195"/>
      <c r="PE9" s="195"/>
      <c r="PF9" s="195"/>
      <c r="PG9" s="195"/>
      <c r="PH9" s="195"/>
      <c r="PI9" s="195"/>
      <c r="PJ9" s="195"/>
      <c r="PK9" s="195"/>
      <c r="PL9" s="195"/>
      <c r="PM9" s="195"/>
      <c r="PN9" s="195"/>
      <c r="PO9" s="195"/>
      <c r="PP9" s="195"/>
      <c r="PQ9" s="195"/>
      <c r="PR9" s="195"/>
      <c r="PS9" s="195"/>
      <c r="PT9" s="195"/>
      <c r="PU9" s="195"/>
      <c r="PV9" s="195"/>
      <c r="PW9" s="195"/>
      <c r="PX9" s="195"/>
      <c r="PY9" s="195"/>
      <c r="PZ9" s="195"/>
      <c r="QA9" s="195"/>
      <c r="QB9" s="195"/>
      <c r="QC9" s="195"/>
      <c r="QD9" s="195"/>
      <c r="QE9" s="195"/>
      <c r="QF9" s="195"/>
      <c r="QG9" s="195"/>
      <c r="QH9" s="195"/>
      <c r="QI9" s="195"/>
      <c r="QJ9" s="195"/>
      <c r="QK9" s="195"/>
      <c r="QL9" s="195"/>
      <c r="QM9" s="195"/>
      <c r="QN9" s="195"/>
      <c r="QO9" s="195"/>
      <c r="QP9" s="195"/>
      <c r="QQ9" s="195"/>
      <c r="QR9" s="195"/>
      <c r="QS9" s="195"/>
      <c r="QT9" s="195"/>
      <c r="QU9" s="195"/>
      <c r="QV9" s="195"/>
      <c r="QW9" s="195"/>
      <c r="QX9" s="195"/>
      <c r="QY9" s="195"/>
      <c r="QZ9" s="195"/>
      <c r="RA9" s="195"/>
      <c r="RB9" s="195"/>
      <c r="RC9" s="195"/>
      <c r="RD9" s="195"/>
      <c r="RE9" s="195"/>
      <c r="RF9" s="195"/>
      <c r="RG9" s="195"/>
      <c r="RH9" s="195"/>
      <c r="RI9" s="195"/>
      <c r="RJ9" s="195"/>
      <c r="RK9" s="195"/>
      <c r="RL9" s="195"/>
      <c r="RM9" s="195"/>
      <c r="RN9" s="195"/>
      <c r="RO9" s="195"/>
      <c r="RP9" s="195"/>
      <c r="RQ9" s="195"/>
      <c r="RR9" s="195"/>
      <c r="RS9" s="195"/>
      <c r="RT9" s="195"/>
      <c r="RU9" s="195"/>
      <c r="RV9" s="195"/>
      <c r="RW9" s="195"/>
      <c r="RX9" s="195"/>
      <c r="RY9" s="195"/>
      <c r="RZ9" s="195"/>
      <c r="SA9" s="195"/>
      <c r="SB9" s="195"/>
      <c r="SC9" s="195"/>
      <c r="SD9" s="195"/>
      <c r="SE9" s="195"/>
      <c r="SF9" s="195"/>
      <c r="SG9" s="195"/>
      <c r="SH9" s="195"/>
      <c r="SI9" s="195"/>
      <c r="SJ9" s="195"/>
      <c r="SK9" s="195"/>
      <c r="SL9" s="195"/>
      <c r="SM9" s="195"/>
      <c r="SN9" s="195"/>
      <c r="SO9" s="195"/>
      <c r="SP9" s="195"/>
      <c r="SQ9" s="195"/>
      <c r="SR9" s="195"/>
      <c r="SS9" s="195"/>
      <c r="ST9" s="195"/>
      <c r="SU9" s="195"/>
      <c r="SV9" s="195"/>
      <c r="SW9" s="195"/>
      <c r="SX9" s="195"/>
      <c r="SY9" s="195"/>
      <c r="SZ9" s="195"/>
      <c r="TA9" s="195"/>
      <c r="TB9" s="195"/>
      <c r="TC9" s="195"/>
      <c r="TD9" s="195"/>
      <c r="TE9" s="195"/>
      <c r="TF9" s="195"/>
      <c r="TG9" s="195"/>
      <c r="TH9" s="195"/>
      <c r="TI9" s="195"/>
      <c r="TJ9" s="195"/>
      <c r="TK9" s="195"/>
      <c r="TL9" s="195"/>
      <c r="TM9" s="195"/>
      <c r="TN9" s="195"/>
      <c r="TO9" s="195"/>
      <c r="TP9" s="195"/>
      <c r="TQ9" s="195"/>
      <c r="TR9" s="195"/>
      <c r="TS9" s="195"/>
      <c r="TT9" s="195"/>
      <c r="TU9" s="195"/>
      <c r="TV9" s="195"/>
      <c r="TW9" s="195"/>
      <c r="TX9" s="195"/>
      <c r="TY9" s="195"/>
      <c r="TZ9" s="195"/>
      <c r="UA9" s="195"/>
      <c r="UB9" s="195"/>
      <c r="UC9" s="195"/>
      <c r="UD9" s="195"/>
      <c r="UE9" s="195"/>
      <c r="UF9" s="195"/>
      <c r="UG9" s="195"/>
      <c r="UH9" s="195"/>
      <c r="UI9" s="195"/>
      <c r="UJ9" s="195"/>
      <c r="UK9" s="195"/>
      <c r="UL9" s="195"/>
      <c r="UM9" s="195"/>
      <c r="UN9" s="195"/>
      <c r="UO9" s="195"/>
      <c r="UP9" s="195"/>
      <c r="UQ9" s="195"/>
      <c r="UR9" s="195"/>
      <c r="US9" s="195"/>
      <c r="UT9" s="195"/>
      <c r="UU9" s="195"/>
      <c r="UV9" s="195"/>
      <c r="UW9" s="195"/>
      <c r="UX9" s="195"/>
      <c r="UY9" s="195"/>
      <c r="UZ9" s="195"/>
      <c r="VA9" s="195"/>
      <c r="VB9" s="195"/>
      <c r="VC9" s="195"/>
      <c r="VD9" s="195"/>
      <c r="VE9" s="195"/>
      <c r="VF9" s="195"/>
      <c r="VG9" s="195"/>
      <c r="VH9" s="195"/>
      <c r="VI9" s="195"/>
      <c r="VJ9" s="195"/>
      <c r="VK9" s="195"/>
      <c r="VL9" s="195"/>
      <c r="VM9" s="195"/>
      <c r="VN9" s="195"/>
      <c r="VO9" s="195"/>
      <c r="VP9" s="195"/>
      <c r="VQ9" s="195"/>
      <c r="VR9" s="195"/>
      <c r="VS9" s="195"/>
      <c r="VT9" s="195"/>
      <c r="VU9" s="195"/>
      <c r="VV9" s="195"/>
      <c r="VW9" s="195"/>
      <c r="VX9" s="195"/>
      <c r="VY9" s="195"/>
      <c r="VZ9" s="195"/>
      <c r="WA9" s="195"/>
      <c r="WB9" s="195"/>
      <c r="WC9" s="195"/>
      <c r="WD9" s="195"/>
      <c r="WE9" s="195"/>
      <c r="WF9" s="195"/>
      <c r="WG9" s="195"/>
      <c r="WH9" s="195"/>
      <c r="WI9" s="195"/>
      <c r="WJ9" s="195"/>
      <c r="WK9" s="195"/>
      <c r="WL9" s="195"/>
      <c r="WM9" s="195"/>
      <c r="WN9" s="195"/>
      <c r="WO9" s="195"/>
      <c r="WP9" s="195"/>
      <c r="WQ9" s="195"/>
      <c r="WR9" s="195"/>
      <c r="WS9" s="195"/>
      <c r="WT9" s="195"/>
      <c r="WU9" s="195"/>
      <c r="WV9" s="195"/>
      <c r="WW9" s="195"/>
      <c r="WX9" s="195"/>
      <c r="WY9" s="195"/>
      <c r="WZ9" s="195"/>
      <c r="XA9" s="195"/>
      <c r="XB9" s="195"/>
      <c r="XC9" s="195"/>
      <c r="XD9" s="195"/>
      <c r="XE9" s="195"/>
      <c r="XF9" s="195"/>
      <c r="XG9" s="195"/>
      <c r="XH9" s="195"/>
      <c r="XI9" s="195"/>
      <c r="XJ9" s="195"/>
      <c r="XK9" s="195"/>
      <c r="XL9" s="195"/>
      <c r="XM9" s="195"/>
      <c r="XN9" s="195"/>
      <c r="XO9" s="195"/>
      <c r="XP9" s="195"/>
      <c r="XQ9" s="195"/>
      <c r="XR9" s="195"/>
      <c r="XS9" s="195"/>
      <c r="XT9" s="195"/>
      <c r="XU9" s="195"/>
      <c r="XV9" s="195"/>
      <c r="XW9" s="195"/>
      <c r="XX9" s="195"/>
      <c r="XY9" s="195"/>
      <c r="XZ9" s="195"/>
      <c r="YA9" s="195"/>
      <c r="YB9" s="195"/>
      <c r="YC9" s="195"/>
      <c r="YD9" s="195"/>
      <c r="YE9" s="195"/>
      <c r="YF9" s="195"/>
      <c r="YG9" s="195"/>
      <c r="YH9" s="195"/>
      <c r="YI9" s="195"/>
      <c r="YJ9" s="195"/>
      <c r="YK9" s="195"/>
      <c r="YL9" s="195"/>
      <c r="YM9" s="195"/>
      <c r="YN9" s="195"/>
      <c r="YO9" s="195"/>
      <c r="YP9" s="195"/>
      <c r="YQ9" s="195"/>
      <c r="YR9" s="195"/>
      <c r="YS9" s="195"/>
      <c r="YT9" s="195"/>
      <c r="YU9" s="195"/>
      <c r="YV9" s="195"/>
      <c r="YW9" s="195"/>
      <c r="YX9" s="195"/>
      <c r="YY9" s="195"/>
      <c r="YZ9" s="195"/>
      <c r="ZA9" s="195"/>
      <c r="ZB9" s="195"/>
      <c r="ZC9" s="195"/>
      <c r="ZD9" s="195"/>
      <c r="ZE9" s="195"/>
      <c r="ZF9" s="195"/>
      <c r="ZG9" s="195"/>
      <c r="ZH9" s="195"/>
      <c r="ZI9" s="195"/>
      <c r="ZJ9" s="195"/>
      <c r="ZK9" s="195"/>
      <c r="ZL9" s="195"/>
      <c r="ZM9" s="195"/>
      <c r="ZN9" s="195"/>
      <c r="ZO9" s="195"/>
      <c r="ZP9" s="195"/>
      <c r="ZQ9" s="195"/>
      <c r="ZR9" s="195"/>
      <c r="ZS9" s="195"/>
      <c r="ZT9" s="195"/>
      <c r="ZU9" s="195"/>
      <c r="ZV9" s="195"/>
      <c r="ZW9" s="195"/>
      <c r="ZX9" s="195"/>
      <c r="ZY9" s="195"/>
      <c r="ZZ9" s="195"/>
      <c r="AAA9" s="195"/>
      <c r="AAB9" s="195"/>
      <c r="AAC9" s="195"/>
      <c r="AAD9" s="195"/>
      <c r="AAE9" s="195"/>
      <c r="AAF9" s="195"/>
      <c r="AAG9" s="195"/>
      <c r="AAH9" s="195"/>
      <c r="AAI9" s="195"/>
      <c r="AAJ9" s="195"/>
      <c r="AAK9" s="195"/>
      <c r="AAL9" s="195"/>
      <c r="AAM9" s="195"/>
      <c r="AAN9" s="195"/>
      <c r="AAO9" s="195"/>
      <c r="AAP9" s="195"/>
      <c r="AAQ9" s="195"/>
      <c r="AAR9" s="195"/>
      <c r="AAS9" s="195"/>
      <c r="AAT9" s="195"/>
      <c r="AAU9" s="195"/>
      <c r="AAV9" s="195"/>
      <c r="AAW9" s="195"/>
      <c r="AAX9" s="195"/>
      <c r="AAY9" s="195"/>
      <c r="AAZ9" s="195"/>
      <c r="ABA9" s="195"/>
      <c r="ABB9" s="195"/>
      <c r="ABC9" s="195"/>
      <c r="ABD9" s="195"/>
      <c r="ABE9" s="195"/>
      <c r="ABF9" s="195"/>
      <c r="ABG9" s="195"/>
      <c r="ABH9" s="195"/>
      <c r="ABI9" s="195"/>
      <c r="ABJ9" s="195"/>
      <c r="ABK9" s="195"/>
      <c r="ABL9" s="195"/>
      <c r="ABM9" s="195"/>
      <c r="ABN9" s="195"/>
      <c r="ABO9" s="195"/>
      <c r="ABP9" s="195"/>
      <c r="ABQ9" s="195"/>
      <c r="ABR9" s="195"/>
      <c r="ABS9" s="195"/>
      <c r="ABT9" s="195"/>
      <c r="ABU9" s="195"/>
      <c r="ABV9" s="195"/>
      <c r="ABW9" s="195"/>
      <c r="ABX9" s="195"/>
      <c r="ABY9" s="195"/>
      <c r="ABZ9" s="195"/>
      <c r="ACA9" s="195"/>
      <c r="ACB9" s="195"/>
      <c r="ACC9" s="195"/>
      <c r="ACD9" s="195"/>
      <c r="ACE9" s="195"/>
      <c r="ACF9" s="195"/>
      <c r="ACG9" s="195"/>
      <c r="ACH9" s="195"/>
      <c r="ACI9" s="195"/>
      <c r="ACJ9" s="195"/>
      <c r="ACK9" s="195"/>
      <c r="ACL9" s="195"/>
      <c r="ACM9" s="195"/>
      <c r="ACN9" s="195"/>
      <c r="ACO9" s="195"/>
      <c r="ACP9" s="195"/>
      <c r="ACQ9" s="195"/>
      <c r="ACR9" s="195"/>
      <c r="ACS9" s="195"/>
      <c r="ACT9" s="195"/>
      <c r="ACU9" s="195"/>
      <c r="ACV9" s="195"/>
      <c r="ACW9" s="195"/>
      <c r="ACX9" s="195"/>
      <c r="ACY9" s="195"/>
      <c r="ACZ9" s="195"/>
      <c r="ADA9" s="195"/>
      <c r="ADB9" s="195"/>
      <c r="ADC9" s="195"/>
      <c r="ADD9" s="195"/>
      <c r="ADE9" s="195"/>
      <c r="ADF9" s="195"/>
      <c r="ADG9" s="195"/>
      <c r="ADH9" s="195"/>
      <c r="ADI9" s="195"/>
      <c r="ADJ9" s="195"/>
      <c r="ADK9" s="195"/>
      <c r="ADL9" s="195"/>
      <c r="ADM9" s="195"/>
      <c r="ADN9" s="195"/>
      <c r="ADO9" s="195"/>
      <c r="ADP9" s="195"/>
      <c r="ADQ9" s="195"/>
      <c r="ADR9" s="195"/>
      <c r="ADS9" s="195"/>
      <c r="ADT9" s="195"/>
      <c r="ADU9" s="195"/>
      <c r="ADV9" s="195"/>
      <c r="ADW9" s="195"/>
      <c r="ADX9" s="195"/>
      <c r="ADY9" s="195"/>
      <c r="ADZ9" s="195"/>
      <c r="AEA9" s="195"/>
      <c r="AEB9" s="195"/>
      <c r="AEC9" s="195"/>
      <c r="AED9" s="195"/>
      <c r="AEE9" s="195"/>
      <c r="AEF9" s="195"/>
      <c r="AEG9" s="195"/>
      <c r="AEH9" s="195"/>
      <c r="AEI9" s="195"/>
      <c r="AEJ9" s="195"/>
      <c r="AEK9" s="195"/>
      <c r="AEL9" s="195"/>
      <c r="AEM9" s="195"/>
      <c r="AEN9" s="195"/>
      <c r="AEO9" s="195"/>
      <c r="AEP9" s="195"/>
      <c r="AEQ9" s="195"/>
      <c r="AER9" s="195"/>
      <c r="AES9" s="195"/>
      <c r="AET9" s="195"/>
      <c r="AEU9" s="195"/>
      <c r="AEV9" s="195"/>
      <c r="AEW9" s="195"/>
      <c r="AEX9" s="195"/>
      <c r="AEY9" s="195"/>
      <c r="AEZ9" s="195"/>
      <c r="AFA9" s="195"/>
      <c r="AFB9" s="195"/>
      <c r="AFC9" s="195"/>
      <c r="AFD9" s="195"/>
      <c r="AFE9" s="195"/>
      <c r="AFF9" s="195"/>
      <c r="AFG9" s="195"/>
      <c r="AFH9" s="195"/>
      <c r="AFI9" s="195"/>
      <c r="AFJ9" s="195"/>
      <c r="AFK9" s="195"/>
      <c r="AFL9" s="195"/>
      <c r="AFM9" s="195"/>
      <c r="AFN9" s="195"/>
      <c r="AFO9" s="195"/>
      <c r="AFP9" s="195"/>
      <c r="AFQ9" s="195"/>
      <c r="AFR9" s="195"/>
      <c r="AFS9" s="195"/>
      <c r="AFT9" s="195"/>
      <c r="AFU9" s="195"/>
      <c r="AFV9" s="195"/>
      <c r="AFW9" s="195"/>
      <c r="AFX9" s="195"/>
      <c r="AFY9" s="195"/>
      <c r="AFZ9" s="195"/>
      <c r="AGA9" s="195"/>
      <c r="AGB9" s="195"/>
      <c r="AGC9" s="195"/>
      <c r="AGD9" s="195"/>
      <c r="AGE9" s="195"/>
      <c r="AGF9" s="195"/>
      <c r="AGG9" s="195"/>
      <c r="AGH9" s="195"/>
      <c r="AGI9" s="195"/>
      <c r="AGJ9" s="195"/>
      <c r="AGK9" s="195"/>
      <c r="AGL9" s="195"/>
      <c r="AGM9" s="195"/>
      <c r="AGN9" s="195"/>
      <c r="AGO9" s="195"/>
      <c r="AGP9" s="195"/>
      <c r="AGQ9" s="195"/>
      <c r="AGR9" s="195"/>
      <c r="AGS9" s="195"/>
      <c r="AGT9" s="195"/>
      <c r="AGU9" s="195"/>
      <c r="AGV9" s="195"/>
      <c r="AGW9" s="195"/>
      <c r="AGX9" s="195"/>
      <c r="AGY9" s="195"/>
      <c r="AGZ9" s="195"/>
      <c r="AHA9" s="195"/>
      <c r="AHB9" s="195"/>
      <c r="AHC9" s="195"/>
      <c r="AHD9" s="195"/>
      <c r="AHE9" s="195"/>
      <c r="AHF9" s="195"/>
      <c r="AHG9" s="195"/>
      <c r="AHH9" s="195"/>
      <c r="AHI9" s="195"/>
      <c r="AHJ9" s="195"/>
      <c r="AHK9" s="195"/>
      <c r="AHL9" s="195"/>
      <c r="AHM9" s="195"/>
      <c r="AHN9" s="195"/>
      <c r="AHO9" s="195"/>
      <c r="AHP9" s="195"/>
      <c r="AHQ9" s="195"/>
      <c r="AHR9" s="195"/>
      <c r="AHS9" s="195"/>
      <c r="AHT9" s="195"/>
      <c r="AHU9" s="195"/>
      <c r="AHV9" s="195"/>
      <c r="AHW9" s="195"/>
      <c r="AHX9" s="195"/>
      <c r="AHY9" s="195"/>
      <c r="AHZ9" s="195"/>
      <c r="AIA9" s="195"/>
      <c r="AIB9" s="195"/>
      <c r="AIC9" s="195"/>
      <c r="AID9" s="195"/>
      <c r="AIE9" s="195"/>
      <c r="AIF9" s="195"/>
      <c r="AIG9" s="195"/>
      <c r="AIH9" s="195"/>
      <c r="AII9" s="195"/>
      <c r="AIJ9" s="195"/>
      <c r="AIK9" s="195"/>
      <c r="AIL9" s="195"/>
      <c r="AIM9" s="195"/>
      <c r="AIN9" s="195"/>
      <c r="AIO9" s="195"/>
      <c r="AIP9" s="195"/>
      <c r="AIQ9" s="195"/>
      <c r="AIR9" s="195"/>
      <c r="AIS9" s="195"/>
      <c r="AIT9" s="195"/>
      <c r="AIU9" s="195"/>
      <c r="AIV9" s="195"/>
      <c r="AIW9" s="195"/>
      <c r="AIX9" s="195"/>
      <c r="AIY9" s="195"/>
      <c r="AIZ9" s="195"/>
      <c r="AJA9" s="195"/>
      <c r="AJB9" s="195"/>
      <c r="AJC9" s="195"/>
      <c r="AJD9" s="195"/>
      <c r="AJE9" s="195"/>
      <c r="AJF9" s="195"/>
      <c r="AJG9" s="195"/>
      <c r="AJH9" s="195"/>
      <c r="AJI9" s="195"/>
      <c r="AJJ9" s="195"/>
      <c r="AJK9" s="195"/>
      <c r="AJL9" s="195"/>
      <c r="AJM9" s="195"/>
      <c r="AJN9" s="195"/>
      <c r="AJO9" s="195"/>
      <c r="AJP9" s="195"/>
      <c r="AJQ9" s="195"/>
      <c r="AJR9" s="195"/>
      <c r="AJS9" s="195"/>
      <c r="AJT9" s="195"/>
      <c r="AJU9" s="195"/>
      <c r="AJV9" s="195"/>
      <c r="AJW9" s="195"/>
      <c r="AJX9" s="195"/>
      <c r="AJY9" s="195"/>
      <c r="AJZ9" s="195"/>
      <c r="AKA9" s="195"/>
      <c r="AKB9" s="195"/>
      <c r="AKC9" s="195"/>
      <c r="AKD9" s="195"/>
      <c r="AKE9" s="195"/>
      <c r="AKF9" s="195"/>
      <c r="AKG9" s="195"/>
      <c r="AKH9" s="195"/>
      <c r="AKI9" s="195"/>
      <c r="AKJ9" s="195"/>
      <c r="AKK9" s="195"/>
      <c r="AKL9" s="195"/>
      <c r="AKM9" s="195"/>
      <c r="AKN9" s="195"/>
      <c r="AKO9" s="195"/>
      <c r="AKP9" s="195"/>
      <c r="AKQ9" s="195"/>
      <c r="AKR9" s="195"/>
      <c r="AKS9" s="195"/>
      <c r="AKT9" s="195"/>
      <c r="AKU9" s="195"/>
      <c r="AKV9" s="195"/>
      <c r="AKW9" s="195"/>
      <c r="AKX9" s="195"/>
      <c r="AKY9" s="195"/>
      <c r="AKZ9" s="195"/>
      <c r="ALA9" s="195"/>
      <c r="ALB9" s="195"/>
      <c r="ALC9" s="195"/>
      <c r="ALD9" s="195"/>
      <c r="ALE9" s="195"/>
      <c r="ALF9" s="195"/>
      <c r="ALG9" s="195"/>
      <c r="ALH9" s="195"/>
      <c r="ALI9" s="195"/>
      <c r="ALJ9" s="195"/>
      <c r="ALK9" s="195"/>
      <c r="ALL9" s="195"/>
      <c r="ALM9" s="195"/>
      <c r="ALN9" s="195"/>
      <c r="ALO9" s="195"/>
      <c r="ALP9" s="195"/>
      <c r="ALQ9" s="195"/>
      <c r="ALR9" s="195"/>
      <c r="ALS9" s="195"/>
      <c r="ALT9" s="195"/>
      <c r="ALU9" s="195"/>
      <c r="ALV9" s="195"/>
      <c r="ALW9" s="195"/>
      <c r="ALX9" s="195"/>
      <c r="ALY9" s="195"/>
      <c r="ALZ9" s="195"/>
      <c r="AMA9" s="195"/>
      <c r="AMB9" s="195"/>
      <c r="AMC9" s="195"/>
      <c r="AMD9" s="195"/>
      <c r="AME9" s="195"/>
      <c r="AMF9" s="195"/>
      <c r="AMG9" s="195"/>
      <c r="AMH9" s="195"/>
      <c r="AMI9" s="195"/>
      <c r="AMJ9" s="195"/>
      <c r="AMK9" s="195"/>
      <c r="AML9" s="195"/>
      <c r="AMM9" s="195"/>
      <c r="AMN9" s="195"/>
      <c r="AMO9" s="195"/>
      <c r="AMP9" s="195"/>
      <c r="AMQ9" s="195"/>
      <c r="AMR9" s="195"/>
      <c r="AMS9" s="195"/>
      <c r="AMT9" s="195"/>
      <c r="AMU9" s="195"/>
      <c r="AMV9" s="195"/>
      <c r="AMW9" s="195"/>
      <c r="AMX9" s="195"/>
      <c r="AMY9" s="195"/>
      <c r="AMZ9" s="195"/>
      <c r="ANA9" s="195"/>
      <c r="ANB9" s="195"/>
      <c r="ANC9" s="195"/>
      <c r="AND9" s="195"/>
      <c r="ANE9" s="195"/>
      <c r="ANF9" s="195"/>
      <c r="ANG9" s="195"/>
      <c r="ANH9" s="195"/>
      <c r="ANI9" s="195"/>
      <c r="ANJ9" s="195"/>
      <c r="ANK9" s="195"/>
      <c r="ANL9" s="195"/>
      <c r="ANM9" s="195"/>
      <c r="ANN9" s="195"/>
      <c r="ANO9" s="195"/>
      <c r="ANP9" s="195"/>
      <c r="ANQ9" s="195"/>
      <c r="ANR9" s="195"/>
      <c r="ANS9" s="195"/>
      <c r="ANT9" s="195"/>
      <c r="ANU9" s="195"/>
      <c r="ANV9" s="195"/>
      <c r="ANW9" s="195"/>
      <c r="ANX9" s="195"/>
      <c r="ANY9" s="195"/>
      <c r="ANZ9" s="195"/>
      <c r="AOA9" s="195"/>
      <c r="AOB9" s="195"/>
      <c r="AOC9" s="195"/>
      <c r="AOD9" s="195"/>
      <c r="AOE9" s="195"/>
      <c r="AOF9" s="195"/>
      <c r="AOG9" s="195"/>
      <c r="AOH9" s="195"/>
      <c r="AOI9" s="195"/>
      <c r="AOJ9" s="195"/>
      <c r="AOK9" s="195"/>
      <c r="AOL9" s="195"/>
      <c r="AOM9" s="195"/>
      <c r="AON9" s="195"/>
      <c r="AOO9" s="195"/>
      <c r="AOP9" s="195"/>
      <c r="AOQ9" s="195"/>
      <c r="AOR9" s="195"/>
      <c r="AOS9" s="195"/>
      <c r="AOT9" s="195"/>
      <c r="AOU9" s="195"/>
      <c r="AOV9" s="195"/>
      <c r="AOW9" s="195"/>
      <c r="AOX9" s="195"/>
      <c r="AOY9" s="195"/>
      <c r="AOZ9" s="195"/>
      <c r="APA9" s="195"/>
      <c r="APB9" s="195"/>
      <c r="APC9" s="195"/>
      <c r="APD9" s="195"/>
      <c r="APE9" s="195"/>
      <c r="APF9" s="195"/>
      <c r="APG9" s="195"/>
      <c r="APH9" s="195"/>
      <c r="API9" s="195"/>
      <c r="APJ9" s="195"/>
      <c r="APK9" s="195"/>
      <c r="APL9" s="195"/>
      <c r="APM9" s="195"/>
      <c r="APN9" s="195"/>
      <c r="APO9" s="195"/>
      <c r="APP9" s="195"/>
      <c r="APQ9" s="195"/>
      <c r="APR9" s="195"/>
      <c r="APS9" s="195"/>
      <c r="APT9" s="195"/>
      <c r="APU9" s="195"/>
      <c r="APV9" s="195"/>
      <c r="APW9" s="195"/>
      <c r="APX9" s="195"/>
      <c r="APY9" s="195"/>
      <c r="APZ9" s="195"/>
      <c r="AQA9" s="195"/>
      <c r="AQB9" s="195"/>
      <c r="AQC9" s="195"/>
      <c r="AQD9" s="195"/>
      <c r="AQE9" s="195"/>
      <c r="AQF9" s="195"/>
      <c r="AQG9" s="195"/>
      <c r="AQH9" s="195"/>
      <c r="AQI9" s="195"/>
      <c r="AQJ9" s="195"/>
      <c r="AQK9" s="195"/>
      <c r="AQL9" s="195"/>
      <c r="AQM9" s="195"/>
      <c r="AQN9" s="195"/>
      <c r="AQO9" s="195"/>
      <c r="AQP9" s="195"/>
      <c r="AQQ9" s="195"/>
      <c r="AQR9" s="195"/>
      <c r="AQS9" s="195"/>
      <c r="AQT9" s="195"/>
      <c r="AQU9" s="195"/>
      <c r="AQV9" s="195"/>
      <c r="AQW9" s="195"/>
      <c r="AQX9" s="195"/>
      <c r="AQY9" s="195"/>
      <c r="AQZ9" s="195"/>
      <c r="ARA9" s="195"/>
      <c r="ARB9" s="195"/>
      <c r="ARC9" s="195"/>
      <c r="ARD9" s="195"/>
      <c r="ARE9" s="195"/>
      <c r="ARF9" s="195"/>
      <c r="ARG9" s="195"/>
      <c r="ARH9" s="195"/>
      <c r="ARI9" s="195"/>
      <c r="ARJ9" s="195"/>
      <c r="ARK9" s="195"/>
      <c r="ARL9" s="195"/>
      <c r="ARM9" s="195"/>
      <c r="ARN9" s="195"/>
      <c r="ARO9" s="195"/>
      <c r="ARP9" s="195"/>
      <c r="ARQ9" s="195"/>
      <c r="ARR9" s="195"/>
      <c r="ARS9" s="195"/>
      <c r="ART9" s="195"/>
      <c r="ARU9" s="195"/>
      <c r="ARV9" s="195"/>
      <c r="ARW9" s="195"/>
      <c r="ARX9" s="195"/>
      <c r="ARY9" s="195"/>
      <c r="ARZ9" s="195"/>
      <c r="ASA9" s="195"/>
      <c r="ASB9" s="195"/>
      <c r="ASC9" s="195"/>
      <c r="ASD9" s="195"/>
      <c r="ASE9" s="195"/>
      <c r="ASF9" s="195"/>
      <c r="ASG9" s="195"/>
      <c r="ASH9" s="195"/>
      <c r="ASI9" s="195"/>
      <c r="ASJ9" s="195"/>
      <c r="ASK9" s="195"/>
      <c r="ASL9" s="195"/>
      <c r="ASM9" s="195"/>
      <c r="ASN9" s="195"/>
      <c r="ASO9" s="195"/>
      <c r="ASP9" s="195"/>
      <c r="ASQ9" s="195"/>
      <c r="ASR9" s="195"/>
      <c r="ASS9" s="195"/>
      <c r="AST9" s="195"/>
      <c r="ASU9" s="195"/>
      <c r="ASV9" s="195"/>
      <c r="ASW9" s="195"/>
      <c r="ASX9" s="195"/>
      <c r="ASY9" s="195"/>
      <c r="ASZ9" s="195"/>
      <c r="ATA9" s="195"/>
      <c r="ATB9" s="195"/>
      <c r="ATC9" s="195"/>
      <c r="ATD9" s="195"/>
      <c r="ATE9" s="195"/>
      <c r="ATF9" s="195"/>
      <c r="ATG9" s="195"/>
      <c r="ATH9" s="195"/>
      <c r="ATI9" s="195"/>
      <c r="ATJ9" s="195"/>
      <c r="ATK9" s="195"/>
      <c r="ATL9" s="195"/>
      <c r="ATM9" s="195"/>
      <c r="ATN9" s="195"/>
      <c r="ATO9" s="195"/>
      <c r="ATP9" s="195"/>
      <c r="ATQ9" s="195"/>
      <c r="ATR9" s="195"/>
      <c r="ATS9" s="195"/>
      <c r="ATT9" s="195"/>
      <c r="ATU9" s="195"/>
      <c r="ATV9" s="195"/>
      <c r="ATW9" s="195"/>
      <c r="ATX9" s="195"/>
      <c r="ATY9" s="195"/>
      <c r="ATZ9" s="195"/>
      <c r="AUA9" s="195"/>
      <c r="AUB9" s="195"/>
      <c r="AUC9" s="195"/>
      <c r="AUD9" s="195"/>
      <c r="AUE9" s="195"/>
      <c r="AUF9" s="195"/>
      <c r="AUG9" s="195"/>
      <c r="AUH9" s="195"/>
      <c r="AUI9" s="195"/>
      <c r="AUJ9" s="195"/>
      <c r="AUK9" s="195"/>
      <c r="AUL9" s="195"/>
      <c r="AUM9" s="195"/>
      <c r="AUN9" s="195"/>
      <c r="AUO9" s="195"/>
      <c r="AUP9" s="195"/>
      <c r="AUQ9" s="195"/>
      <c r="AUR9" s="195"/>
      <c r="AUS9" s="195"/>
      <c r="AUT9" s="195"/>
      <c r="AUU9" s="195"/>
      <c r="AUV9" s="195"/>
      <c r="AUW9" s="195"/>
      <c r="AUX9" s="195"/>
      <c r="AUY9" s="195"/>
      <c r="AUZ9" s="195"/>
      <c r="AVA9" s="195"/>
      <c r="AVB9" s="195"/>
      <c r="AVC9" s="195"/>
      <c r="AVD9" s="195"/>
      <c r="AVE9" s="195"/>
      <c r="AVF9" s="195"/>
      <c r="AVG9" s="195"/>
      <c r="AVH9" s="195"/>
      <c r="AVI9" s="195"/>
      <c r="AVJ9" s="195"/>
      <c r="AVK9" s="195"/>
      <c r="AVL9" s="195"/>
      <c r="AVM9" s="195"/>
      <c r="AVN9" s="195"/>
      <c r="AVO9" s="195"/>
      <c r="AVP9" s="195"/>
      <c r="AVQ9" s="195"/>
      <c r="AVR9" s="195"/>
      <c r="AVS9" s="195"/>
      <c r="AVT9" s="195"/>
      <c r="AVU9" s="195"/>
      <c r="AVV9" s="195"/>
      <c r="AVW9" s="195"/>
      <c r="AVX9" s="195"/>
      <c r="AVY9" s="195"/>
      <c r="AVZ9" s="195"/>
      <c r="AWA9" s="195"/>
      <c r="AWB9" s="195"/>
      <c r="AWC9" s="195"/>
      <c r="AWD9" s="195"/>
      <c r="AWE9" s="195"/>
      <c r="AWF9" s="195"/>
      <c r="AWG9" s="195"/>
      <c r="AWH9" s="195"/>
      <c r="AWI9" s="195"/>
      <c r="AWJ9" s="195"/>
      <c r="AWK9" s="195"/>
      <c r="AWL9" s="195"/>
      <c r="AWM9" s="195"/>
      <c r="AWN9" s="195"/>
      <c r="AWO9" s="195"/>
      <c r="AWP9" s="195"/>
      <c r="AWQ9" s="195"/>
      <c r="AWR9" s="195"/>
      <c r="AWS9" s="195"/>
      <c r="AWT9" s="195"/>
      <c r="AWU9" s="195"/>
      <c r="AWV9" s="195"/>
      <c r="AWW9" s="195"/>
      <c r="AWX9" s="195"/>
      <c r="AWY9" s="195"/>
      <c r="AWZ9" s="195"/>
      <c r="AXA9" s="195"/>
      <c r="AXB9" s="195"/>
      <c r="AXC9" s="195"/>
      <c r="AXD9" s="195"/>
      <c r="AXE9" s="195"/>
      <c r="AXF9" s="195"/>
      <c r="AXG9" s="195"/>
      <c r="AXH9" s="195"/>
      <c r="AXI9" s="195"/>
      <c r="AXJ9" s="195"/>
      <c r="AXK9" s="195"/>
      <c r="AXL9" s="195"/>
      <c r="AXM9" s="195"/>
      <c r="AXN9" s="195"/>
      <c r="AXO9" s="195"/>
      <c r="AXP9" s="195"/>
      <c r="AXQ9" s="195"/>
      <c r="AXR9" s="195"/>
      <c r="AXS9" s="195"/>
      <c r="AXT9" s="195"/>
      <c r="AXU9" s="195"/>
      <c r="AXV9" s="195"/>
      <c r="AXW9" s="195"/>
      <c r="AXX9" s="195"/>
      <c r="AXY9" s="195"/>
      <c r="AXZ9" s="195"/>
      <c r="AYA9" s="195"/>
      <c r="AYB9" s="195"/>
      <c r="AYC9" s="195"/>
      <c r="AYD9" s="195"/>
      <c r="AYE9" s="195"/>
      <c r="AYF9" s="195"/>
      <c r="AYG9" s="195"/>
      <c r="AYH9" s="195"/>
      <c r="AYI9" s="195"/>
      <c r="AYJ9" s="195"/>
      <c r="AYK9" s="195"/>
      <c r="AYL9" s="195"/>
      <c r="AYM9" s="195"/>
      <c r="AYN9" s="195"/>
      <c r="AYO9" s="195"/>
      <c r="AYP9" s="195"/>
      <c r="AYQ9" s="195"/>
      <c r="AYR9" s="195"/>
      <c r="AYS9" s="195"/>
      <c r="AYT9" s="195"/>
      <c r="AYU9" s="195"/>
      <c r="AYV9" s="195"/>
      <c r="AYW9" s="195"/>
      <c r="AYX9" s="195"/>
      <c r="AYY9" s="195"/>
      <c r="AYZ9" s="195"/>
      <c r="AZA9" s="195"/>
      <c r="AZB9" s="195"/>
      <c r="AZC9" s="195"/>
      <c r="AZD9" s="195"/>
      <c r="AZE9" s="195"/>
      <c r="AZF9" s="195"/>
      <c r="AZG9" s="195"/>
      <c r="AZH9" s="195"/>
      <c r="AZI9" s="195"/>
      <c r="AZJ9" s="195"/>
      <c r="AZK9" s="195"/>
      <c r="AZL9" s="195"/>
      <c r="AZM9" s="195"/>
      <c r="AZN9" s="195"/>
      <c r="AZO9" s="195"/>
      <c r="AZP9" s="195"/>
      <c r="AZQ9" s="195"/>
      <c r="AZR9" s="195"/>
      <c r="AZS9" s="195"/>
      <c r="AZT9" s="195"/>
      <c r="AZU9" s="195"/>
      <c r="AZV9" s="195"/>
      <c r="AZW9" s="195"/>
      <c r="AZX9" s="195"/>
      <c r="AZY9" s="195"/>
      <c r="AZZ9" s="195"/>
      <c r="BAA9" s="195"/>
      <c r="BAB9" s="195"/>
      <c r="BAC9" s="195"/>
      <c r="BAD9" s="195"/>
      <c r="BAE9" s="195"/>
      <c r="BAF9" s="195"/>
      <c r="BAG9" s="195"/>
      <c r="BAH9" s="195"/>
      <c r="BAI9" s="195"/>
      <c r="BAJ9" s="195"/>
      <c r="BAK9" s="195"/>
      <c r="BAL9" s="195"/>
      <c r="BAM9" s="195"/>
      <c r="BAN9" s="195"/>
      <c r="BAO9" s="195"/>
      <c r="BAP9" s="195"/>
      <c r="BAQ9" s="195"/>
      <c r="BAR9" s="195"/>
      <c r="BAS9" s="195"/>
      <c r="BAT9" s="195"/>
      <c r="BAU9" s="195"/>
      <c r="BAV9" s="195"/>
      <c r="BAW9" s="195"/>
      <c r="BAX9" s="195"/>
      <c r="BAY9" s="195"/>
      <c r="BAZ9" s="195"/>
      <c r="BBA9" s="195"/>
      <c r="BBB9" s="195"/>
      <c r="BBC9" s="195"/>
      <c r="BBD9" s="195"/>
      <c r="BBE9" s="195"/>
      <c r="BBF9" s="195"/>
      <c r="BBG9" s="195"/>
      <c r="BBH9" s="195"/>
      <c r="BBI9" s="195"/>
      <c r="BBJ9" s="195"/>
      <c r="BBK9" s="195"/>
      <c r="BBL9" s="195"/>
      <c r="BBM9" s="195"/>
      <c r="BBN9" s="195"/>
      <c r="BBO9" s="195"/>
      <c r="BBP9" s="195"/>
      <c r="BBQ9" s="195"/>
      <c r="BBR9" s="195"/>
      <c r="BBS9" s="195"/>
      <c r="BBT9" s="195"/>
      <c r="BBU9" s="195"/>
      <c r="BBV9" s="195"/>
      <c r="BBW9" s="195"/>
      <c r="BBX9" s="195"/>
      <c r="BBY9" s="195"/>
      <c r="BBZ9" s="195"/>
      <c r="BCA9" s="195"/>
      <c r="BCB9" s="195"/>
      <c r="BCC9" s="195"/>
      <c r="BCD9" s="195"/>
      <c r="BCE9" s="195"/>
      <c r="BCF9" s="195"/>
      <c r="BCG9" s="195"/>
      <c r="BCH9" s="195"/>
      <c r="BCI9" s="195"/>
      <c r="BCJ9" s="195"/>
      <c r="BCK9" s="195"/>
      <c r="BCL9" s="195"/>
      <c r="BCM9" s="195"/>
      <c r="BCN9" s="195"/>
      <c r="BCO9" s="195"/>
      <c r="BCP9" s="195"/>
      <c r="BCQ9" s="195"/>
      <c r="BCR9" s="195"/>
      <c r="BCS9" s="195"/>
      <c r="BCT9" s="195"/>
      <c r="BCU9" s="195"/>
      <c r="BCV9" s="195"/>
      <c r="BCW9" s="195"/>
      <c r="BCX9" s="195"/>
      <c r="BCY9" s="195"/>
      <c r="BCZ9" s="195"/>
      <c r="BDA9" s="195"/>
      <c r="BDB9" s="195"/>
      <c r="BDC9" s="195"/>
      <c r="BDD9" s="195"/>
      <c r="BDE9" s="195"/>
      <c r="BDF9" s="195"/>
      <c r="BDG9" s="195"/>
      <c r="BDH9" s="195"/>
      <c r="BDI9" s="195"/>
      <c r="BDJ9" s="195"/>
      <c r="BDK9" s="195"/>
      <c r="BDL9" s="195"/>
      <c r="BDM9" s="195"/>
      <c r="BDN9" s="195"/>
      <c r="BDO9" s="195"/>
      <c r="BDP9" s="195"/>
      <c r="BDQ9" s="195"/>
      <c r="BDR9" s="195"/>
      <c r="BDS9" s="195"/>
      <c r="BDT9" s="195"/>
      <c r="BDU9" s="195"/>
      <c r="BDV9" s="195"/>
      <c r="BDW9" s="195"/>
      <c r="BDX9" s="195"/>
      <c r="BDY9" s="195"/>
      <c r="BDZ9" s="195"/>
      <c r="BEA9" s="195"/>
      <c r="BEB9" s="195"/>
      <c r="BEC9" s="195"/>
      <c r="BED9" s="195"/>
      <c r="BEE9" s="195"/>
      <c r="BEF9" s="195"/>
      <c r="BEG9" s="195"/>
      <c r="BEH9" s="195"/>
      <c r="BEI9" s="195"/>
      <c r="BEJ9" s="195"/>
      <c r="BEK9" s="195"/>
      <c r="BEL9" s="195"/>
      <c r="BEM9" s="195"/>
      <c r="BEN9" s="195"/>
      <c r="BEO9" s="195"/>
      <c r="BEP9" s="195"/>
      <c r="BEQ9" s="195"/>
      <c r="BER9" s="195"/>
      <c r="BES9" s="195"/>
      <c r="BET9" s="195"/>
      <c r="BEU9" s="195"/>
      <c r="BEV9" s="195"/>
      <c r="BEW9" s="195"/>
      <c r="BEX9" s="195"/>
      <c r="BEY9" s="195"/>
      <c r="BEZ9" s="195"/>
      <c r="BFA9" s="195"/>
      <c r="BFB9" s="195"/>
      <c r="BFC9" s="195"/>
      <c r="BFD9" s="195"/>
      <c r="BFE9" s="195"/>
      <c r="BFF9" s="195"/>
      <c r="BFG9" s="195"/>
      <c r="BFH9" s="195"/>
      <c r="BFI9" s="195"/>
      <c r="BFJ9" s="195"/>
      <c r="BFK9" s="195"/>
      <c r="BFL9" s="195"/>
      <c r="BFM9" s="195"/>
      <c r="BFN9" s="195"/>
      <c r="BFO9" s="195"/>
      <c r="BFP9" s="195"/>
      <c r="BFQ9" s="195"/>
      <c r="BFR9" s="195"/>
      <c r="BFS9" s="195"/>
      <c r="BFT9" s="195"/>
      <c r="BFU9" s="195"/>
      <c r="BFV9" s="195"/>
      <c r="BFW9" s="195"/>
      <c r="BFX9" s="195"/>
      <c r="BFY9" s="195"/>
      <c r="BFZ9" s="195"/>
      <c r="BGA9" s="195"/>
      <c r="BGB9" s="195"/>
      <c r="BGC9" s="195"/>
      <c r="BGD9" s="195"/>
      <c r="BGE9" s="195"/>
      <c r="BGF9" s="195"/>
      <c r="BGG9" s="195"/>
      <c r="BGH9" s="195"/>
      <c r="BGI9" s="195"/>
      <c r="BGJ9" s="195"/>
      <c r="BGK9" s="195"/>
      <c r="BGL9" s="195"/>
      <c r="BGM9" s="195"/>
      <c r="BGN9" s="195"/>
      <c r="BGO9" s="195"/>
      <c r="BGP9" s="195"/>
      <c r="BGQ9" s="195"/>
      <c r="BGR9" s="195"/>
      <c r="BGS9" s="195"/>
      <c r="BGT9" s="195"/>
      <c r="BGU9" s="195"/>
      <c r="BGV9" s="195"/>
      <c r="BGW9" s="195"/>
      <c r="BGX9" s="195"/>
      <c r="BGY9" s="195"/>
      <c r="BGZ9" s="195"/>
      <c r="BHA9" s="195"/>
      <c r="BHB9" s="195"/>
      <c r="BHC9" s="195"/>
      <c r="BHD9" s="195"/>
      <c r="BHE9" s="195"/>
      <c r="BHF9" s="195"/>
      <c r="BHG9" s="195"/>
      <c r="BHH9" s="195"/>
      <c r="BHI9" s="195"/>
      <c r="BHJ9" s="195"/>
      <c r="BHK9" s="195"/>
      <c r="BHL9" s="195"/>
      <c r="BHM9" s="195"/>
      <c r="BHN9" s="195"/>
      <c r="BHO9" s="195"/>
      <c r="BHP9" s="195"/>
      <c r="BHQ9" s="195"/>
      <c r="BHR9" s="195"/>
      <c r="BHS9" s="195"/>
      <c r="BHT9" s="195"/>
      <c r="BHU9" s="195"/>
      <c r="BHV9" s="195"/>
      <c r="BHW9" s="195"/>
      <c r="BHX9" s="195"/>
      <c r="BHY9" s="195"/>
      <c r="BHZ9" s="195"/>
      <c r="BIA9" s="195"/>
      <c r="BIB9" s="195"/>
      <c r="BIC9" s="195"/>
      <c r="BID9" s="195"/>
      <c r="BIE9" s="195"/>
      <c r="BIF9" s="195"/>
      <c r="BIG9" s="195"/>
      <c r="BIH9" s="195"/>
      <c r="BII9" s="195"/>
      <c r="BIJ9" s="195"/>
      <c r="BIK9" s="195"/>
      <c r="BIL9" s="195"/>
      <c r="BIM9" s="195"/>
      <c r="BIN9" s="195"/>
      <c r="BIO9" s="195"/>
      <c r="BIP9" s="195"/>
      <c r="BIQ9" s="195"/>
      <c r="BIR9" s="195"/>
      <c r="BIS9" s="195"/>
      <c r="BIT9" s="195"/>
      <c r="BIU9" s="195"/>
      <c r="BIV9" s="195"/>
      <c r="BIW9" s="195"/>
      <c r="BIX9" s="195"/>
      <c r="BIY9" s="195"/>
      <c r="BIZ9" s="195"/>
      <c r="BJA9" s="195"/>
      <c r="BJB9" s="195"/>
      <c r="BJC9" s="195"/>
      <c r="BJD9" s="195"/>
      <c r="BJE9" s="195"/>
      <c r="BJF9" s="195"/>
      <c r="BJG9" s="195"/>
      <c r="BJH9" s="195"/>
      <c r="BJI9" s="195"/>
      <c r="BJJ9" s="195"/>
      <c r="BJK9" s="195"/>
      <c r="BJL9" s="195"/>
      <c r="BJM9" s="195"/>
      <c r="BJN9" s="195"/>
      <c r="BJO9" s="195"/>
      <c r="BJP9" s="195"/>
      <c r="BJQ9" s="195"/>
      <c r="BJR9" s="195"/>
      <c r="BJS9" s="195"/>
      <c r="BJT9" s="195"/>
      <c r="BJU9" s="195"/>
      <c r="BJV9" s="195"/>
      <c r="BJW9" s="195"/>
      <c r="BJX9" s="195"/>
      <c r="BJY9" s="195"/>
      <c r="BJZ9" s="195"/>
      <c r="BKA9" s="195"/>
      <c r="BKB9" s="195"/>
      <c r="BKC9" s="195"/>
      <c r="BKD9" s="195"/>
      <c r="BKE9" s="195"/>
      <c r="BKF9" s="195"/>
      <c r="BKG9" s="195"/>
      <c r="BKH9" s="195"/>
      <c r="BKI9" s="195"/>
      <c r="BKJ9" s="195"/>
      <c r="BKK9" s="195"/>
      <c r="BKL9" s="195"/>
      <c r="BKM9" s="195"/>
      <c r="BKN9" s="195"/>
      <c r="BKO9" s="195"/>
      <c r="BKP9" s="195"/>
      <c r="BKQ9" s="195"/>
      <c r="BKR9" s="195"/>
      <c r="BKS9" s="195"/>
      <c r="BKT9" s="195"/>
      <c r="BKU9" s="195"/>
      <c r="BKV9" s="195"/>
      <c r="BKW9" s="195"/>
      <c r="BKX9" s="195"/>
      <c r="BKY9" s="195"/>
      <c r="BKZ9" s="195"/>
      <c r="BLA9" s="195"/>
      <c r="BLB9" s="195"/>
      <c r="BLC9" s="195"/>
      <c r="BLD9" s="195"/>
      <c r="BLE9" s="195"/>
      <c r="BLF9" s="195"/>
      <c r="BLG9" s="195"/>
      <c r="BLH9" s="195"/>
      <c r="BLI9" s="195"/>
      <c r="BLJ9" s="195"/>
      <c r="BLK9" s="195"/>
      <c r="BLL9" s="195"/>
      <c r="BLM9" s="195"/>
      <c r="BLN9" s="195"/>
      <c r="BLO9" s="195"/>
      <c r="BLP9" s="195"/>
      <c r="BLQ9" s="195"/>
      <c r="BLR9" s="195"/>
      <c r="BLS9" s="195"/>
      <c r="BLT9" s="195"/>
      <c r="BLU9" s="195"/>
      <c r="BLV9" s="195"/>
      <c r="BLW9" s="195"/>
      <c r="BLX9" s="195"/>
      <c r="BLY9" s="195"/>
      <c r="BLZ9" s="195"/>
      <c r="BMA9" s="195"/>
      <c r="BMB9" s="195"/>
      <c r="BMC9" s="195"/>
      <c r="BMD9" s="195"/>
      <c r="BME9" s="195"/>
      <c r="BMF9" s="195"/>
      <c r="BMG9" s="195"/>
      <c r="BMH9" s="195"/>
      <c r="BMI9" s="195"/>
      <c r="BMJ9" s="195"/>
      <c r="BMK9" s="195"/>
      <c r="BML9" s="195"/>
      <c r="BMM9" s="195"/>
      <c r="BMN9" s="195"/>
      <c r="BMO9" s="195"/>
      <c r="BMP9" s="195"/>
      <c r="BMQ9" s="195"/>
      <c r="BMR9" s="195"/>
      <c r="BMS9" s="195"/>
      <c r="BMT9" s="195"/>
      <c r="BMU9" s="195"/>
      <c r="BMV9" s="195"/>
      <c r="BMW9" s="195"/>
      <c r="BMX9" s="195"/>
      <c r="BMY9" s="195"/>
      <c r="BMZ9" s="195"/>
      <c r="BNA9" s="195"/>
      <c r="BNB9" s="195"/>
      <c r="BNC9" s="195"/>
      <c r="BND9" s="195"/>
      <c r="BNE9" s="195"/>
      <c r="BNF9" s="195"/>
      <c r="BNG9" s="195"/>
      <c r="BNH9" s="195"/>
      <c r="BNI9" s="195"/>
      <c r="BNJ9" s="195"/>
      <c r="BNK9" s="195"/>
      <c r="BNL9" s="195"/>
      <c r="BNM9" s="195"/>
      <c r="BNN9" s="195"/>
      <c r="BNO9" s="195"/>
      <c r="BNP9" s="195"/>
      <c r="BNQ9" s="195"/>
      <c r="BNR9" s="195"/>
      <c r="BNS9" s="195"/>
      <c r="BNT9" s="195"/>
      <c r="BNU9" s="195"/>
      <c r="BNV9" s="195"/>
      <c r="BNW9" s="195"/>
      <c r="BNX9" s="195"/>
      <c r="BNY9" s="195"/>
      <c r="BNZ9" s="195"/>
      <c r="BOA9" s="195"/>
      <c r="BOB9" s="195"/>
      <c r="BOC9" s="195"/>
      <c r="BOD9" s="195"/>
      <c r="BOE9" s="195"/>
      <c r="BOF9" s="195"/>
      <c r="BOG9" s="195"/>
      <c r="BOH9" s="195"/>
      <c r="BOI9" s="195"/>
      <c r="BOJ9" s="195"/>
      <c r="BOK9" s="195"/>
      <c r="BOL9" s="195"/>
      <c r="BOM9" s="195"/>
      <c r="BON9" s="195"/>
      <c r="BOO9" s="195"/>
      <c r="BOP9" s="195"/>
      <c r="BOQ9" s="195"/>
      <c r="BOR9" s="195"/>
      <c r="BOS9" s="195"/>
      <c r="BOT9" s="195"/>
      <c r="BOU9" s="195"/>
      <c r="BOV9" s="195"/>
      <c r="BOW9" s="195"/>
      <c r="BOX9" s="195"/>
      <c r="BOY9" s="195"/>
      <c r="BOZ9" s="195"/>
      <c r="BPA9" s="195"/>
      <c r="BPB9" s="195"/>
      <c r="BPC9" s="195"/>
      <c r="BPD9" s="195"/>
      <c r="BPE9" s="195"/>
      <c r="BPF9" s="195"/>
      <c r="BPG9" s="195"/>
      <c r="BPH9" s="195"/>
      <c r="BPI9" s="195"/>
      <c r="BPJ9" s="195"/>
      <c r="BPK9" s="195"/>
      <c r="BPL9" s="195"/>
      <c r="BPM9" s="195"/>
      <c r="BPN9" s="195"/>
      <c r="BPO9" s="195"/>
      <c r="BPP9" s="195"/>
      <c r="BPQ9" s="195"/>
      <c r="BPR9" s="195"/>
      <c r="BPS9" s="195"/>
      <c r="BPT9" s="195"/>
      <c r="BPU9" s="195"/>
      <c r="BPV9" s="195"/>
      <c r="BPW9" s="195"/>
      <c r="BPX9" s="195"/>
      <c r="BPY9" s="195"/>
      <c r="BPZ9" s="195"/>
      <c r="BQA9" s="195"/>
      <c r="BQB9" s="195"/>
      <c r="BQC9" s="195"/>
      <c r="BQD9" s="195"/>
      <c r="BQE9" s="195"/>
      <c r="BQF9" s="195"/>
      <c r="BQG9" s="195"/>
      <c r="BQH9" s="195"/>
      <c r="BQI9" s="195"/>
      <c r="BQJ9" s="195"/>
      <c r="BQK9" s="195"/>
      <c r="BQL9" s="195"/>
      <c r="BQM9" s="195"/>
      <c r="BQN9" s="195"/>
      <c r="BQO9" s="195"/>
      <c r="BQP9" s="195"/>
      <c r="BQQ9" s="195"/>
      <c r="BQR9" s="195"/>
      <c r="BQS9" s="195"/>
      <c r="BQT9" s="195"/>
      <c r="BQU9" s="195"/>
      <c r="BQV9" s="195"/>
      <c r="BQW9" s="195"/>
      <c r="BQX9" s="195"/>
      <c r="BQY9" s="195"/>
      <c r="BQZ9" s="195"/>
      <c r="BRA9" s="195"/>
      <c r="BRB9" s="195"/>
      <c r="BRC9" s="195"/>
      <c r="BRD9" s="195"/>
      <c r="BRE9" s="195"/>
      <c r="BRF9" s="195"/>
      <c r="BRG9" s="195"/>
      <c r="BRH9" s="195"/>
      <c r="BRI9" s="195"/>
      <c r="BRJ9" s="195"/>
      <c r="BRK9" s="195"/>
      <c r="BRL9" s="195"/>
      <c r="BRM9" s="195"/>
      <c r="BRN9" s="195"/>
      <c r="BRO9" s="195"/>
      <c r="BRP9" s="195"/>
      <c r="BRQ9" s="195"/>
      <c r="BRR9" s="195"/>
      <c r="BRS9" s="195"/>
      <c r="BRT9" s="195"/>
      <c r="BRU9" s="195"/>
      <c r="BRV9" s="195"/>
      <c r="BRW9" s="195"/>
      <c r="BRX9" s="195"/>
      <c r="BRY9" s="195"/>
      <c r="BRZ9" s="195"/>
      <c r="BSA9" s="195"/>
      <c r="BSB9" s="195"/>
      <c r="BSC9" s="195"/>
      <c r="BSD9" s="195"/>
      <c r="BSE9" s="195"/>
      <c r="BSF9" s="195"/>
      <c r="BSG9" s="195"/>
      <c r="BSH9" s="195"/>
      <c r="BSI9" s="195"/>
      <c r="BSJ9" s="195"/>
      <c r="BSK9" s="195"/>
      <c r="BSL9" s="195"/>
      <c r="BSM9" s="195"/>
      <c r="BSN9" s="195"/>
      <c r="BSO9" s="195"/>
      <c r="BSP9" s="195"/>
      <c r="BSQ9" s="195"/>
      <c r="BSR9" s="195"/>
      <c r="BSS9" s="195"/>
      <c r="BST9" s="195"/>
      <c r="BSU9" s="195"/>
      <c r="BSV9" s="195"/>
      <c r="BSW9" s="195"/>
      <c r="BSX9" s="195"/>
      <c r="BSY9" s="195"/>
      <c r="BSZ9" s="195"/>
      <c r="BTA9" s="195"/>
      <c r="BTB9" s="195"/>
      <c r="BTC9" s="195"/>
      <c r="BTD9" s="195"/>
      <c r="BTE9" s="195"/>
      <c r="BTF9" s="195"/>
      <c r="BTG9" s="195"/>
      <c r="BTH9" s="195"/>
      <c r="BTI9" s="195"/>
      <c r="BTJ9" s="195"/>
      <c r="BTK9" s="195"/>
      <c r="BTL9" s="195"/>
      <c r="BTM9" s="195"/>
      <c r="BTN9" s="195"/>
      <c r="BTO9" s="195"/>
      <c r="BTP9" s="195"/>
      <c r="BTQ9" s="195"/>
      <c r="BTR9" s="195"/>
      <c r="BTS9" s="195"/>
      <c r="BTT9" s="195"/>
      <c r="BTU9" s="195"/>
      <c r="BTV9" s="195"/>
      <c r="BTW9" s="195"/>
      <c r="BTX9" s="195"/>
      <c r="BTY9" s="195"/>
      <c r="BTZ9" s="195"/>
      <c r="BUA9" s="195"/>
      <c r="BUB9" s="195"/>
      <c r="BUC9" s="195"/>
      <c r="BUD9" s="195"/>
      <c r="BUE9" s="195"/>
      <c r="BUF9" s="195"/>
      <c r="BUG9" s="195"/>
      <c r="BUH9" s="195"/>
      <c r="BUI9" s="195"/>
      <c r="BUJ9" s="195"/>
      <c r="BUK9" s="195"/>
      <c r="BUL9" s="195"/>
      <c r="BUM9" s="195"/>
      <c r="BUN9" s="195"/>
      <c r="BUO9" s="195"/>
      <c r="BUP9" s="195"/>
      <c r="BUQ9" s="195"/>
      <c r="BUR9" s="195"/>
      <c r="BUS9" s="195"/>
      <c r="BUT9" s="195"/>
      <c r="BUU9" s="195"/>
      <c r="BUV9" s="195"/>
      <c r="BUW9" s="195"/>
      <c r="BUX9" s="195"/>
      <c r="BUY9" s="195"/>
      <c r="BUZ9" s="195"/>
      <c r="BVA9" s="195"/>
      <c r="BVB9" s="195"/>
      <c r="BVC9" s="195"/>
      <c r="BVD9" s="195"/>
      <c r="BVE9" s="195"/>
      <c r="BVF9" s="195"/>
      <c r="BVG9" s="195"/>
      <c r="BVH9" s="195"/>
      <c r="BVI9" s="195"/>
      <c r="BVJ9" s="195"/>
      <c r="BVK9" s="195"/>
      <c r="BVL9" s="195"/>
      <c r="BVM9" s="195"/>
      <c r="BVN9" s="195"/>
      <c r="BVO9" s="195"/>
      <c r="BVP9" s="195"/>
      <c r="BVQ9" s="195"/>
      <c r="BVR9" s="195"/>
      <c r="BVS9" s="195"/>
      <c r="BVT9" s="195"/>
      <c r="BVU9" s="195"/>
      <c r="BVV9" s="195"/>
      <c r="BVW9" s="195"/>
      <c r="BVX9" s="195"/>
      <c r="BVY9" s="195"/>
      <c r="BVZ9" s="195"/>
      <c r="BWA9" s="195"/>
      <c r="BWB9" s="195"/>
      <c r="BWC9" s="195"/>
      <c r="BWD9" s="195"/>
      <c r="BWE9" s="195"/>
      <c r="BWF9" s="195"/>
      <c r="BWG9" s="195"/>
      <c r="BWH9" s="195"/>
      <c r="BWI9" s="195"/>
      <c r="BWJ9" s="195"/>
      <c r="BWK9" s="195"/>
      <c r="BWL9" s="195"/>
      <c r="BWM9" s="195"/>
      <c r="BWN9" s="195"/>
      <c r="BWO9" s="195"/>
      <c r="BWP9" s="195"/>
      <c r="BWQ9" s="195"/>
      <c r="BWR9" s="195"/>
      <c r="BWS9" s="195"/>
      <c r="BWT9" s="195"/>
      <c r="BWU9" s="195"/>
      <c r="BWV9" s="195"/>
      <c r="BWW9" s="195"/>
      <c r="BWX9" s="195"/>
      <c r="BWY9" s="195"/>
      <c r="BWZ9" s="195"/>
      <c r="BXA9" s="195"/>
      <c r="BXB9" s="195"/>
      <c r="BXC9" s="195"/>
      <c r="BXD9" s="195"/>
      <c r="BXE9" s="195"/>
      <c r="BXF9" s="195"/>
      <c r="BXG9" s="195"/>
      <c r="BXH9" s="195"/>
      <c r="BXI9" s="195"/>
      <c r="BXJ9" s="195"/>
      <c r="BXK9" s="195"/>
      <c r="BXL9" s="195"/>
      <c r="BXM9" s="195"/>
      <c r="BXN9" s="195"/>
      <c r="BXO9" s="195"/>
      <c r="BXP9" s="195"/>
      <c r="BXQ9" s="195"/>
      <c r="BXR9" s="195"/>
      <c r="BXS9" s="195"/>
      <c r="BXT9" s="195"/>
      <c r="BXU9" s="195"/>
      <c r="BXV9" s="195"/>
      <c r="BXW9" s="195"/>
      <c r="BXX9" s="195"/>
      <c r="BXY9" s="195"/>
      <c r="BXZ9" s="195"/>
      <c r="BYA9" s="195"/>
      <c r="BYB9" s="195"/>
      <c r="BYC9" s="195"/>
      <c r="BYD9" s="195"/>
      <c r="BYE9" s="195"/>
      <c r="BYF9" s="195"/>
      <c r="BYG9" s="195"/>
      <c r="BYH9" s="195"/>
      <c r="BYI9" s="195"/>
      <c r="BYJ9" s="195"/>
      <c r="BYK9" s="195"/>
      <c r="BYL9" s="195"/>
      <c r="BYM9" s="195"/>
      <c r="BYN9" s="195"/>
      <c r="BYO9" s="195"/>
      <c r="BYP9" s="195"/>
      <c r="BYQ9" s="195"/>
      <c r="BYR9" s="195"/>
      <c r="BYS9" s="195"/>
      <c r="BYT9" s="195"/>
      <c r="BYU9" s="195"/>
      <c r="BYV9" s="195"/>
      <c r="BYW9" s="195"/>
      <c r="BYX9" s="195"/>
      <c r="BYY9" s="195"/>
      <c r="BYZ9" s="195"/>
      <c r="BZA9" s="195"/>
      <c r="BZB9" s="195"/>
      <c r="BZC9" s="195"/>
      <c r="BZD9" s="195"/>
      <c r="BZE9" s="195"/>
      <c r="BZF9" s="195"/>
      <c r="BZG9" s="195"/>
      <c r="BZH9" s="195"/>
      <c r="BZI9" s="195"/>
      <c r="BZJ9" s="195"/>
      <c r="BZK9" s="195"/>
      <c r="BZL9" s="195"/>
      <c r="BZM9" s="195"/>
      <c r="BZN9" s="195"/>
      <c r="BZO9" s="195"/>
      <c r="BZP9" s="195"/>
      <c r="BZQ9" s="195"/>
      <c r="BZR9" s="195"/>
      <c r="BZS9" s="195"/>
      <c r="BZT9" s="195"/>
      <c r="BZU9" s="195"/>
      <c r="BZV9" s="195"/>
      <c r="BZW9" s="195"/>
      <c r="BZX9" s="195"/>
      <c r="BZY9" s="195"/>
      <c r="BZZ9" s="195"/>
      <c r="CAA9" s="195"/>
      <c r="CAB9" s="195"/>
      <c r="CAC9" s="195"/>
      <c r="CAD9" s="195"/>
      <c r="CAE9" s="195"/>
      <c r="CAF9" s="195"/>
      <c r="CAG9" s="195"/>
      <c r="CAH9" s="195"/>
      <c r="CAI9" s="195"/>
      <c r="CAJ9" s="195"/>
      <c r="CAK9" s="195"/>
      <c r="CAL9" s="195"/>
      <c r="CAM9" s="195"/>
      <c r="CAN9" s="195"/>
      <c r="CAO9" s="195"/>
      <c r="CAP9" s="195"/>
      <c r="CAQ9" s="195"/>
      <c r="CAR9" s="195"/>
      <c r="CAS9" s="195"/>
      <c r="CAT9" s="195"/>
      <c r="CAU9" s="195"/>
      <c r="CAV9" s="195"/>
      <c r="CAW9" s="195"/>
      <c r="CAX9" s="195"/>
      <c r="CAY9" s="195"/>
      <c r="CAZ9" s="195"/>
      <c r="CBA9" s="195"/>
      <c r="CBB9" s="195"/>
      <c r="CBC9" s="195"/>
      <c r="CBD9" s="195"/>
      <c r="CBE9" s="195"/>
      <c r="CBF9" s="195"/>
      <c r="CBG9" s="195"/>
      <c r="CBH9" s="195"/>
      <c r="CBI9" s="195"/>
      <c r="CBJ9" s="195"/>
      <c r="CBK9" s="195"/>
      <c r="CBL9" s="195"/>
      <c r="CBM9" s="195"/>
      <c r="CBN9" s="195"/>
      <c r="CBO9" s="195"/>
      <c r="CBP9" s="195"/>
      <c r="CBQ9" s="195"/>
      <c r="CBR9" s="195"/>
      <c r="CBS9" s="195"/>
      <c r="CBT9" s="195"/>
      <c r="CBU9" s="195"/>
      <c r="CBV9" s="195"/>
      <c r="CBW9" s="195"/>
      <c r="CBX9" s="195"/>
      <c r="CBY9" s="195"/>
      <c r="CBZ9" s="195"/>
      <c r="CCA9" s="195"/>
      <c r="CCB9" s="195"/>
      <c r="CCC9" s="195"/>
      <c r="CCD9" s="195"/>
      <c r="CCE9" s="195"/>
      <c r="CCF9" s="195"/>
      <c r="CCG9" s="195"/>
      <c r="CCH9" s="195"/>
      <c r="CCI9" s="195"/>
      <c r="CCJ9" s="195"/>
      <c r="CCK9" s="195"/>
      <c r="CCL9" s="195"/>
      <c r="CCM9" s="195"/>
      <c r="CCN9" s="195"/>
      <c r="CCO9" s="195"/>
      <c r="CCP9" s="195"/>
      <c r="CCQ9" s="195"/>
      <c r="CCR9" s="195"/>
      <c r="CCS9" s="195"/>
      <c r="CCT9" s="195"/>
      <c r="CCU9" s="195"/>
      <c r="CCV9" s="195"/>
      <c r="CCW9" s="195"/>
      <c r="CCX9" s="195"/>
      <c r="CCY9" s="195"/>
      <c r="CCZ9" s="195"/>
      <c r="CDA9" s="195"/>
      <c r="CDB9" s="195"/>
      <c r="CDC9" s="195"/>
      <c r="CDD9" s="195"/>
      <c r="CDE9" s="195"/>
      <c r="CDF9" s="195"/>
      <c r="CDG9" s="195"/>
      <c r="CDH9" s="195"/>
      <c r="CDI9" s="195"/>
      <c r="CDJ9" s="195"/>
      <c r="CDK9" s="195"/>
      <c r="CDL9" s="195"/>
      <c r="CDM9" s="195"/>
      <c r="CDN9" s="195"/>
      <c r="CDO9" s="195"/>
      <c r="CDP9" s="195"/>
      <c r="CDQ9" s="195"/>
      <c r="CDR9" s="195"/>
      <c r="CDS9" s="195"/>
      <c r="CDT9" s="195"/>
      <c r="CDU9" s="195"/>
      <c r="CDV9" s="195"/>
      <c r="CDW9" s="195"/>
      <c r="CDX9" s="195"/>
      <c r="CDY9" s="195"/>
      <c r="CDZ9" s="195"/>
      <c r="CEA9" s="195"/>
      <c r="CEB9" s="195"/>
      <c r="CEC9" s="195"/>
      <c r="CED9" s="195"/>
      <c r="CEE9" s="195"/>
      <c r="CEF9" s="195"/>
      <c r="CEG9" s="195"/>
      <c r="CEH9" s="195"/>
      <c r="CEI9" s="195"/>
      <c r="CEJ9" s="195"/>
      <c r="CEK9" s="195"/>
      <c r="CEL9" s="195"/>
      <c r="CEM9" s="195"/>
      <c r="CEN9" s="195"/>
      <c r="CEO9" s="195"/>
      <c r="CEP9" s="195"/>
      <c r="CEQ9" s="195"/>
      <c r="CER9" s="195"/>
      <c r="CES9" s="195"/>
      <c r="CET9" s="195"/>
      <c r="CEU9" s="195"/>
      <c r="CEV9" s="195"/>
      <c r="CEW9" s="195"/>
      <c r="CEX9" s="195"/>
      <c r="CEY9" s="195"/>
      <c r="CEZ9" s="195"/>
      <c r="CFA9" s="195"/>
      <c r="CFB9" s="195"/>
      <c r="CFC9" s="195"/>
      <c r="CFD9" s="195"/>
      <c r="CFE9" s="195"/>
      <c r="CFF9" s="195"/>
      <c r="CFG9" s="195"/>
      <c r="CFH9" s="195"/>
      <c r="CFI9" s="195"/>
      <c r="CFJ9" s="195"/>
      <c r="CFK9" s="195"/>
      <c r="CFL9" s="195"/>
      <c r="CFM9" s="195"/>
      <c r="CFN9" s="195"/>
      <c r="CFO9" s="195"/>
      <c r="CFP9" s="195"/>
      <c r="CFQ9" s="195"/>
      <c r="CFR9" s="195"/>
      <c r="CFS9" s="195"/>
      <c r="CFT9" s="195"/>
      <c r="CFU9" s="195"/>
      <c r="CFV9" s="195"/>
      <c r="CFW9" s="195"/>
      <c r="CFX9" s="195"/>
      <c r="CFY9" s="195"/>
      <c r="CFZ9" s="195"/>
      <c r="CGA9" s="195"/>
      <c r="CGB9" s="195"/>
      <c r="CGC9" s="195"/>
      <c r="CGD9" s="195"/>
      <c r="CGE9" s="195"/>
      <c r="CGF9" s="195"/>
      <c r="CGG9" s="195"/>
      <c r="CGH9" s="195"/>
      <c r="CGI9" s="195"/>
      <c r="CGJ9" s="195"/>
      <c r="CGK9" s="195"/>
      <c r="CGL9" s="195"/>
      <c r="CGM9" s="195"/>
      <c r="CGN9" s="195"/>
      <c r="CGO9" s="195"/>
      <c r="CGP9" s="195"/>
      <c r="CGQ9" s="195"/>
      <c r="CGR9" s="195"/>
      <c r="CGS9" s="195"/>
      <c r="CGT9" s="195"/>
      <c r="CGU9" s="195"/>
      <c r="CGV9" s="195"/>
      <c r="CGW9" s="195"/>
      <c r="CGX9" s="195"/>
      <c r="CGY9" s="195"/>
      <c r="CGZ9" s="195"/>
      <c r="CHA9" s="195"/>
      <c r="CHB9" s="195"/>
      <c r="CHC9" s="195"/>
      <c r="CHD9" s="195"/>
      <c r="CHE9" s="195"/>
      <c r="CHF9" s="195"/>
      <c r="CHG9" s="195"/>
      <c r="CHH9" s="195"/>
      <c r="CHI9" s="195"/>
      <c r="CHJ9" s="195"/>
      <c r="CHK9" s="195"/>
      <c r="CHL9" s="195"/>
      <c r="CHM9" s="195"/>
      <c r="CHN9" s="195"/>
      <c r="CHO9" s="195"/>
      <c r="CHP9" s="195"/>
      <c r="CHQ9" s="195"/>
      <c r="CHR9" s="195"/>
      <c r="CHS9" s="195"/>
      <c r="CHT9" s="195"/>
      <c r="CHU9" s="195"/>
      <c r="CHV9" s="195"/>
      <c r="CHW9" s="195"/>
      <c r="CHX9" s="195"/>
      <c r="CHY9" s="195"/>
      <c r="CHZ9" s="195"/>
      <c r="CIA9" s="195"/>
      <c r="CIB9" s="195"/>
      <c r="CIC9" s="195"/>
      <c r="CID9" s="195"/>
      <c r="CIE9" s="195"/>
      <c r="CIF9" s="195"/>
      <c r="CIG9" s="195"/>
      <c r="CIH9" s="195"/>
      <c r="CII9" s="195"/>
      <c r="CIJ9" s="195"/>
      <c r="CIK9" s="195"/>
      <c r="CIL9" s="195"/>
      <c r="CIM9" s="195"/>
      <c r="CIN9" s="195"/>
      <c r="CIO9" s="195"/>
      <c r="CIP9" s="195"/>
      <c r="CIQ9" s="195"/>
      <c r="CIR9" s="195"/>
      <c r="CIS9" s="195"/>
      <c r="CIT9" s="195"/>
      <c r="CIU9" s="195"/>
      <c r="CIV9" s="195"/>
      <c r="CIW9" s="195"/>
      <c r="CIX9" s="195"/>
      <c r="CIY9" s="195"/>
      <c r="CIZ9" s="195"/>
      <c r="CJA9" s="195"/>
      <c r="CJB9" s="195"/>
      <c r="CJC9" s="195"/>
      <c r="CJD9" s="195"/>
      <c r="CJE9" s="195"/>
      <c r="CJF9" s="195"/>
      <c r="CJG9" s="195"/>
      <c r="CJH9" s="195"/>
      <c r="CJI9" s="195"/>
      <c r="CJJ9" s="195"/>
      <c r="CJK9" s="195"/>
      <c r="CJL9" s="195"/>
      <c r="CJM9" s="195"/>
      <c r="CJN9" s="195"/>
      <c r="CJO9" s="195"/>
      <c r="CJP9" s="195"/>
      <c r="CJQ9" s="195"/>
      <c r="CJR9" s="195"/>
      <c r="CJS9" s="195"/>
      <c r="CJT9" s="195"/>
      <c r="CJU9" s="195"/>
      <c r="CJV9" s="195"/>
      <c r="CJW9" s="195"/>
      <c r="CJX9" s="195"/>
      <c r="CJY9" s="195"/>
      <c r="CJZ9" s="195"/>
      <c r="CKA9" s="195"/>
      <c r="CKB9" s="195"/>
      <c r="CKC9" s="195"/>
      <c r="CKD9" s="195"/>
      <c r="CKE9" s="195"/>
      <c r="CKF9" s="195"/>
      <c r="CKG9" s="195"/>
      <c r="CKH9" s="195"/>
      <c r="CKI9" s="195"/>
      <c r="CKJ9" s="195"/>
      <c r="CKK9" s="195"/>
      <c r="CKL9" s="195"/>
      <c r="CKM9" s="195"/>
      <c r="CKN9" s="195"/>
      <c r="CKO9" s="195"/>
      <c r="CKP9" s="195"/>
      <c r="CKQ9" s="195"/>
      <c r="CKR9" s="195"/>
      <c r="CKS9" s="195"/>
      <c r="CKT9" s="195"/>
      <c r="CKU9" s="195"/>
      <c r="CKV9" s="195"/>
      <c r="CKW9" s="195"/>
      <c r="CKX9" s="195"/>
      <c r="CKY9" s="195"/>
      <c r="CKZ9" s="195"/>
      <c r="CLA9" s="195"/>
      <c r="CLB9" s="195"/>
      <c r="CLC9" s="195"/>
      <c r="CLD9" s="195"/>
      <c r="CLE9" s="195"/>
      <c r="CLF9" s="195"/>
      <c r="CLG9" s="195"/>
      <c r="CLH9" s="195"/>
      <c r="CLI9" s="195"/>
      <c r="CLJ9" s="195"/>
      <c r="CLK9" s="195"/>
      <c r="CLL9" s="195"/>
      <c r="CLM9" s="195"/>
      <c r="CLN9" s="195"/>
      <c r="CLO9" s="195"/>
      <c r="CLP9" s="195"/>
      <c r="CLQ9" s="195"/>
      <c r="CLR9" s="195"/>
      <c r="CLS9" s="195"/>
      <c r="CLT9" s="195"/>
      <c r="CLU9" s="195"/>
      <c r="CLV9" s="195"/>
      <c r="CLW9" s="195"/>
      <c r="CLX9" s="195"/>
      <c r="CLY9" s="195"/>
      <c r="CLZ9" s="195"/>
      <c r="CMA9" s="195"/>
      <c r="CMB9" s="195"/>
      <c r="CMC9" s="195"/>
      <c r="CMD9" s="195"/>
      <c r="CME9" s="195"/>
      <c r="CMF9" s="195"/>
      <c r="CMG9" s="195"/>
      <c r="CMH9" s="195"/>
      <c r="CMI9" s="195"/>
      <c r="CMJ9" s="195"/>
      <c r="CMK9" s="195"/>
      <c r="CML9" s="195"/>
      <c r="CMM9" s="195"/>
      <c r="CMN9" s="195"/>
      <c r="CMO9" s="195"/>
      <c r="CMP9" s="195"/>
      <c r="CMQ9" s="195"/>
      <c r="CMR9" s="195"/>
      <c r="CMS9" s="195"/>
      <c r="CMT9" s="195"/>
      <c r="CMU9" s="195"/>
      <c r="CMV9" s="195"/>
      <c r="CMW9" s="195"/>
      <c r="CMX9" s="195"/>
      <c r="CMY9" s="195"/>
      <c r="CMZ9" s="195"/>
      <c r="CNA9" s="195"/>
      <c r="CNB9" s="195"/>
      <c r="CNC9" s="195"/>
      <c r="CND9" s="195"/>
      <c r="CNE9" s="195"/>
      <c r="CNF9" s="195"/>
      <c r="CNG9" s="195"/>
      <c r="CNH9" s="195"/>
      <c r="CNI9" s="195"/>
      <c r="CNJ9" s="195"/>
      <c r="CNK9" s="195"/>
      <c r="CNL9" s="195"/>
      <c r="CNM9" s="195"/>
      <c r="CNN9" s="195"/>
      <c r="CNO9" s="195"/>
      <c r="CNP9" s="195"/>
      <c r="CNQ9" s="195"/>
      <c r="CNR9" s="195"/>
      <c r="CNS9" s="195"/>
      <c r="CNT9" s="195"/>
      <c r="CNU9" s="195"/>
      <c r="CNV9" s="195"/>
      <c r="CNW9" s="195"/>
      <c r="CNX9" s="195"/>
      <c r="CNY9" s="195"/>
      <c r="CNZ9" s="195"/>
      <c r="COA9" s="195"/>
      <c r="COB9" s="195"/>
      <c r="COC9" s="195"/>
      <c r="COD9" s="195"/>
      <c r="COE9" s="195"/>
      <c r="COF9" s="195"/>
      <c r="COG9" s="195"/>
      <c r="COH9" s="195"/>
      <c r="COI9" s="195"/>
      <c r="COJ9" s="195"/>
      <c r="COK9" s="195"/>
      <c r="COL9" s="195"/>
      <c r="COM9" s="195"/>
      <c r="CON9" s="195"/>
      <c r="COO9" s="195"/>
      <c r="COP9" s="195"/>
      <c r="COQ9" s="195"/>
      <c r="COR9" s="195"/>
      <c r="COS9" s="195"/>
      <c r="COT9" s="195"/>
      <c r="COU9" s="195"/>
      <c r="COV9" s="195"/>
      <c r="COW9" s="195"/>
      <c r="COX9" s="195"/>
      <c r="COY9" s="195"/>
      <c r="COZ9" s="195"/>
      <c r="CPA9" s="195"/>
      <c r="CPB9" s="195"/>
      <c r="CPC9" s="195"/>
      <c r="CPD9" s="195"/>
      <c r="CPE9" s="195"/>
      <c r="CPF9" s="195"/>
      <c r="CPG9" s="195"/>
      <c r="CPH9" s="195"/>
      <c r="CPI9" s="195"/>
      <c r="CPJ9" s="195"/>
      <c r="CPK9" s="195"/>
      <c r="CPL9" s="195"/>
      <c r="CPM9" s="195"/>
      <c r="CPN9" s="195"/>
      <c r="CPO9" s="195"/>
      <c r="CPP9" s="195"/>
      <c r="CPQ9" s="195"/>
      <c r="CPR9" s="195"/>
      <c r="CPS9" s="195"/>
      <c r="CPT9" s="195"/>
      <c r="CPU9" s="195"/>
      <c r="CPV9" s="195"/>
      <c r="CPW9" s="195"/>
      <c r="CPX9" s="195"/>
      <c r="CPY9" s="195"/>
      <c r="CPZ9" s="195"/>
      <c r="CQA9" s="195"/>
      <c r="CQB9" s="195"/>
      <c r="CQC9" s="195"/>
      <c r="CQD9" s="195"/>
      <c r="CQE9" s="195"/>
      <c r="CQF9" s="195"/>
      <c r="CQG9" s="195"/>
      <c r="CQH9" s="195"/>
      <c r="CQI9" s="195"/>
      <c r="CQJ9" s="195"/>
      <c r="CQK9" s="195"/>
      <c r="CQL9" s="195"/>
      <c r="CQM9" s="195"/>
      <c r="CQN9" s="195"/>
      <c r="CQO9" s="195"/>
      <c r="CQP9" s="195"/>
      <c r="CQQ9" s="195"/>
      <c r="CQR9" s="195"/>
      <c r="CQS9" s="195"/>
      <c r="CQT9" s="195"/>
      <c r="CQU9" s="195"/>
      <c r="CQV9" s="195"/>
      <c r="CQW9" s="195"/>
      <c r="CQX9" s="195"/>
      <c r="CQY9" s="195"/>
      <c r="CQZ9" s="195"/>
      <c r="CRA9" s="195"/>
      <c r="CRB9" s="195"/>
      <c r="CRC9" s="195"/>
      <c r="CRD9" s="195"/>
      <c r="CRE9" s="195"/>
      <c r="CRF9" s="195"/>
      <c r="CRG9" s="195"/>
      <c r="CRH9" s="195"/>
      <c r="CRI9" s="195"/>
      <c r="CRJ9" s="195"/>
      <c r="CRK9" s="195"/>
      <c r="CRL9" s="195"/>
      <c r="CRM9" s="195"/>
      <c r="CRN9" s="195"/>
      <c r="CRO9" s="195"/>
      <c r="CRP9" s="195"/>
      <c r="CRQ9" s="195"/>
      <c r="CRR9" s="195"/>
      <c r="CRS9" s="195"/>
      <c r="CRT9" s="195"/>
      <c r="CRU9" s="195"/>
      <c r="CRV9" s="195"/>
      <c r="CRW9" s="195"/>
      <c r="CRX9" s="195"/>
      <c r="CRY9" s="195"/>
      <c r="CRZ9" s="195"/>
      <c r="CSA9" s="195"/>
      <c r="CSB9" s="195"/>
      <c r="CSC9" s="195"/>
      <c r="CSD9" s="195"/>
      <c r="CSE9" s="195"/>
      <c r="CSF9" s="195"/>
      <c r="CSG9" s="195"/>
      <c r="CSH9" s="195"/>
      <c r="CSI9" s="195"/>
      <c r="CSJ9" s="195"/>
      <c r="CSK9" s="195"/>
      <c r="CSL9" s="195"/>
      <c r="CSM9" s="195"/>
      <c r="CSN9" s="195"/>
      <c r="CSO9" s="195"/>
      <c r="CSP9" s="195"/>
      <c r="CSQ9" s="195"/>
      <c r="CSR9" s="195"/>
      <c r="CSS9" s="195"/>
      <c r="CST9" s="195"/>
      <c r="CSU9" s="195"/>
      <c r="CSV9" s="195"/>
      <c r="CSW9" s="195"/>
      <c r="CSX9" s="195"/>
      <c r="CSY9" s="195"/>
      <c r="CSZ9" s="195"/>
      <c r="CTA9" s="195"/>
      <c r="CTB9" s="195"/>
      <c r="CTC9" s="195"/>
      <c r="CTD9" s="195"/>
      <c r="CTE9" s="195"/>
      <c r="CTF9" s="195"/>
      <c r="CTG9" s="195"/>
      <c r="CTH9" s="195"/>
      <c r="CTI9" s="195"/>
      <c r="CTJ9" s="195"/>
      <c r="CTK9" s="195"/>
      <c r="CTL9" s="195"/>
      <c r="CTM9" s="195"/>
      <c r="CTN9" s="195"/>
      <c r="CTO9" s="195"/>
      <c r="CTP9" s="195"/>
      <c r="CTQ9" s="195"/>
      <c r="CTR9" s="195"/>
      <c r="CTS9" s="195"/>
      <c r="CTT9" s="195"/>
      <c r="CTU9" s="195"/>
      <c r="CTV9" s="195"/>
      <c r="CTW9" s="195"/>
      <c r="CTX9" s="195"/>
      <c r="CTY9" s="195"/>
      <c r="CTZ9" s="195"/>
      <c r="CUA9" s="195"/>
      <c r="CUB9" s="195"/>
      <c r="CUC9" s="195"/>
      <c r="CUD9" s="195"/>
      <c r="CUE9" s="195"/>
      <c r="CUF9" s="195"/>
      <c r="CUG9" s="195"/>
      <c r="CUH9" s="195"/>
      <c r="CUI9" s="195"/>
      <c r="CUJ9" s="195"/>
      <c r="CUK9" s="195"/>
      <c r="CUL9" s="195"/>
      <c r="CUM9" s="195"/>
      <c r="CUN9" s="195"/>
      <c r="CUO9" s="195"/>
      <c r="CUP9" s="195"/>
      <c r="CUQ9" s="195"/>
      <c r="CUR9" s="195"/>
      <c r="CUS9" s="195"/>
      <c r="CUT9" s="195"/>
      <c r="CUU9" s="195"/>
      <c r="CUV9" s="195"/>
      <c r="CUW9" s="195"/>
      <c r="CUX9" s="195"/>
      <c r="CUY9" s="195"/>
      <c r="CUZ9" s="195"/>
      <c r="CVA9" s="195"/>
      <c r="CVB9" s="195"/>
      <c r="CVC9" s="195"/>
      <c r="CVD9" s="195"/>
      <c r="CVE9" s="195"/>
      <c r="CVF9" s="195"/>
      <c r="CVG9" s="195"/>
      <c r="CVH9" s="195"/>
      <c r="CVI9" s="195"/>
      <c r="CVJ9" s="195"/>
      <c r="CVK9" s="195"/>
      <c r="CVL9" s="195"/>
      <c r="CVM9" s="195"/>
      <c r="CVN9" s="195"/>
      <c r="CVO9" s="195"/>
      <c r="CVP9" s="195"/>
      <c r="CVQ9" s="195"/>
      <c r="CVR9" s="195"/>
      <c r="CVS9" s="195"/>
      <c r="CVT9" s="195"/>
      <c r="CVU9" s="195"/>
      <c r="CVV9" s="195"/>
      <c r="CVW9" s="195"/>
      <c r="CVX9" s="195"/>
      <c r="CVY9" s="195"/>
      <c r="CVZ9" s="195"/>
      <c r="CWA9" s="195"/>
      <c r="CWB9" s="195"/>
      <c r="CWC9" s="195"/>
      <c r="CWD9" s="195"/>
      <c r="CWE9" s="195"/>
      <c r="CWF9" s="195"/>
      <c r="CWG9" s="195"/>
      <c r="CWH9" s="195"/>
      <c r="CWI9" s="195"/>
      <c r="CWJ9" s="195"/>
      <c r="CWK9" s="195"/>
      <c r="CWL9" s="195"/>
      <c r="CWM9" s="195"/>
      <c r="CWN9" s="195"/>
      <c r="CWO9" s="195"/>
      <c r="CWP9" s="195"/>
      <c r="CWQ9" s="195"/>
      <c r="CWR9" s="195"/>
      <c r="CWS9" s="195"/>
      <c r="CWT9" s="195"/>
      <c r="CWU9" s="195"/>
      <c r="CWV9" s="195"/>
      <c r="CWW9" s="195"/>
      <c r="CWX9" s="195"/>
      <c r="CWY9" s="195"/>
      <c r="CWZ9" s="195"/>
      <c r="CXA9" s="195"/>
      <c r="CXB9" s="195"/>
      <c r="CXC9" s="195"/>
      <c r="CXD9" s="195"/>
      <c r="CXE9" s="195"/>
      <c r="CXF9" s="195"/>
      <c r="CXG9" s="195"/>
      <c r="CXH9" s="195"/>
      <c r="CXI9" s="195"/>
      <c r="CXJ9" s="195"/>
      <c r="CXK9" s="195"/>
      <c r="CXL9" s="195"/>
      <c r="CXM9" s="195"/>
      <c r="CXN9" s="195"/>
      <c r="CXO9" s="195"/>
      <c r="CXP9" s="195"/>
      <c r="CXQ9" s="195"/>
      <c r="CXR9" s="195"/>
      <c r="CXS9" s="195"/>
      <c r="CXT9" s="195"/>
      <c r="CXU9" s="195"/>
      <c r="CXV9" s="195"/>
      <c r="CXW9" s="195"/>
      <c r="CXX9" s="195"/>
      <c r="CXY9" s="195"/>
      <c r="CXZ9" s="195"/>
      <c r="CYA9" s="195"/>
      <c r="CYB9" s="195"/>
      <c r="CYC9" s="195"/>
      <c r="CYD9" s="195"/>
      <c r="CYE9" s="195"/>
      <c r="CYF9" s="195"/>
      <c r="CYG9" s="195"/>
      <c r="CYH9" s="195"/>
      <c r="CYI9" s="195"/>
      <c r="CYJ9" s="195"/>
      <c r="CYK9" s="195"/>
      <c r="CYL9" s="195"/>
      <c r="CYM9" s="195"/>
      <c r="CYN9" s="195"/>
      <c r="CYO9" s="195"/>
      <c r="CYP9" s="195"/>
      <c r="CYQ9" s="195"/>
      <c r="CYR9" s="195"/>
      <c r="CYS9" s="195"/>
      <c r="CYT9" s="195"/>
      <c r="CYU9" s="195"/>
      <c r="CYV9" s="195"/>
      <c r="CYW9" s="195"/>
      <c r="CYX9" s="195"/>
      <c r="CYY9" s="195"/>
      <c r="CYZ9" s="195"/>
      <c r="CZA9" s="195"/>
      <c r="CZB9" s="195"/>
      <c r="CZC9" s="195"/>
      <c r="CZD9" s="195"/>
      <c r="CZE9" s="195"/>
      <c r="CZF9" s="195"/>
      <c r="CZG9" s="195"/>
      <c r="CZH9" s="195"/>
      <c r="CZI9" s="195"/>
      <c r="CZJ9" s="195"/>
      <c r="CZK9" s="195"/>
      <c r="CZL9" s="195"/>
      <c r="CZM9" s="195"/>
      <c r="CZN9" s="195"/>
      <c r="CZO9" s="195"/>
      <c r="CZP9" s="195"/>
      <c r="CZQ9" s="195"/>
      <c r="CZR9" s="195"/>
      <c r="CZS9" s="195"/>
      <c r="CZT9" s="195"/>
      <c r="CZU9" s="195"/>
      <c r="CZV9" s="195"/>
      <c r="CZW9" s="195"/>
      <c r="CZX9" s="195"/>
      <c r="CZY9" s="195"/>
      <c r="CZZ9" s="195"/>
      <c r="DAA9" s="195"/>
      <c r="DAB9" s="195"/>
      <c r="DAC9" s="195"/>
      <c r="DAD9" s="195"/>
      <c r="DAE9" s="195"/>
      <c r="DAF9" s="195"/>
      <c r="DAG9" s="195"/>
      <c r="DAH9" s="195"/>
      <c r="DAI9" s="195"/>
      <c r="DAJ9" s="195"/>
      <c r="DAK9" s="195"/>
      <c r="DAL9" s="195"/>
      <c r="DAM9" s="195"/>
      <c r="DAN9" s="195"/>
      <c r="DAO9" s="195"/>
      <c r="DAP9" s="195"/>
      <c r="DAQ9" s="195"/>
      <c r="DAR9" s="195"/>
      <c r="DAS9" s="195"/>
      <c r="DAT9" s="195"/>
      <c r="DAU9" s="195"/>
      <c r="DAV9" s="195"/>
      <c r="DAW9" s="195"/>
      <c r="DAX9" s="195"/>
      <c r="DAY9" s="195"/>
      <c r="DAZ9" s="195"/>
      <c r="DBA9" s="195"/>
      <c r="DBB9" s="195"/>
      <c r="DBC9" s="195"/>
      <c r="DBD9" s="195"/>
      <c r="DBE9" s="195"/>
      <c r="DBF9" s="195"/>
      <c r="DBG9" s="195"/>
      <c r="DBH9" s="195"/>
      <c r="DBI9" s="195"/>
      <c r="DBJ9" s="195"/>
      <c r="DBK9" s="195"/>
      <c r="DBL9" s="195"/>
      <c r="DBM9" s="195"/>
      <c r="DBN9" s="195"/>
      <c r="DBO9" s="195"/>
      <c r="DBP9" s="195"/>
      <c r="DBQ9" s="195"/>
      <c r="DBR9" s="195"/>
      <c r="DBS9" s="195"/>
      <c r="DBT9" s="195"/>
      <c r="DBU9" s="195"/>
      <c r="DBV9" s="195"/>
      <c r="DBW9" s="195"/>
      <c r="DBX9" s="195"/>
      <c r="DBY9" s="195"/>
      <c r="DBZ9" s="195"/>
      <c r="DCA9" s="195"/>
      <c r="DCB9" s="195"/>
      <c r="DCC9" s="195"/>
      <c r="DCD9" s="195"/>
      <c r="DCE9" s="195"/>
      <c r="DCF9" s="195"/>
      <c r="DCG9" s="195"/>
      <c r="DCH9" s="195"/>
      <c r="DCI9" s="195"/>
      <c r="DCJ9" s="195"/>
      <c r="DCK9" s="195"/>
      <c r="DCL9" s="195"/>
      <c r="DCM9" s="195"/>
      <c r="DCN9" s="195"/>
      <c r="DCO9" s="195"/>
      <c r="DCP9" s="195"/>
      <c r="DCQ9" s="195"/>
      <c r="DCR9" s="195"/>
      <c r="DCS9" s="195"/>
      <c r="DCT9" s="195"/>
      <c r="DCU9" s="195"/>
      <c r="DCV9" s="195"/>
      <c r="DCW9" s="195"/>
      <c r="DCX9" s="195"/>
      <c r="DCY9" s="195"/>
      <c r="DCZ9" s="195"/>
      <c r="DDA9" s="195"/>
      <c r="DDB9" s="195"/>
      <c r="DDC9" s="195"/>
      <c r="DDD9" s="195"/>
      <c r="DDE9" s="195"/>
      <c r="DDF9" s="195"/>
      <c r="DDG9" s="195"/>
      <c r="DDH9" s="195"/>
      <c r="DDI9" s="195"/>
      <c r="DDJ9" s="195"/>
      <c r="DDK9" s="195"/>
      <c r="DDL9" s="195"/>
      <c r="DDM9" s="195"/>
      <c r="DDN9" s="195"/>
      <c r="DDO9" s="195"/>
      <c r="DDP9" s="195"/>
      <c r="DDQ9" s="195"/>
      <c r="DDR9" s="195"/>
      <c r="DDS9" s="195"/>
      <c r="DDT9" s="195"/>
      <c r="DDU9" s="195"/>
      <c r="DDV9" s="195"/>
      <c r="DDW9" s="195"/>
      <c r="DDX9" s="195"/>
      <c r="DDY9" s="195"/>
      <c r="DDZ9" s="195"/>
      <c r="DEA9" s="195"/>
      <c r="DEB9" s="195"/>
      <c r="DEC9" s="195"/>
      <c r="DED9" s="195"/>
      <c r="DEE9" s="195"/>
      <c r="DEF9" s="195"/>
      <c r="DEG9" s="195"/>
      <c r="DEH9" s="195"/>
      <c r="DEI9" s="195"/>
      <c r="DEJ9" s="195"/>
      <c r="DEK9" s="195"/>
      <c r="DEL9" s="195"/>
      <c r="DEM9" s="195"/>
      <c r="DEN9" s="195"/>
      <c r="DEO9" s="195"/>
      <c r="DEP9" s="195"/>
      <c r="DEQ9" s="195"/>
      <c r="DER9" s="195"/>
      <c r="DES9" s="195"/>
      <c r="DET9" s="195"/>
      <c r="DEU9" s="195"/>
      <c r="DEV9" s="195"/>
      <c r="DEW9" s="195"/>
      <c r="DEX9" s="195"/>
      <c r="DEY9" s="195"/>
      <c r="DEZ9" s="195"/>
      <c r="DFA9" s="195"/>
      <c r="DFB9" s="195"/>
      <c r="DFC9" s="195"/>
      <c r="DFD9" s="195"/>
      <c r="DFE9" s="195"/>
      <c r="DFF9" s="195"/>
      <c r="DFG9" s="195"/>
      <c r="DFH9" s="195"/>
      <c r="DFI9" s="195"/>
      <c r="DFJ9" s="195"/>
      <c r="DFK9" s="195"/>
      <c r="DFL9" s="195"/>
      <c r="DFM9" s="195"/>
      <c r="DFN9" s="195"/>
      <c r="DFO9" s="195"/>
      <c r="DFP9" s="195"/>
      <c r="DFQ9" s="195"/>
      <c r="DFR9" s="195"/>
      <c r="DFS9" s="195"/>
      <c r="DFT9" s="195"/>
      <c r="DFU9" s="195"/>
      <c r="DFV9" s="195"/>
      <c r="DFW9" s="195"/>
      <c r="DFX9" s="195"/>
      <c r="DFY9" s="195"/>
      <c r="DFZ9" s="195"/>
      <c r="DGA9" s="195"/>
      <c r="DGB9" s="195"/>
      <c r="DGC9" s="195"/>
      <c r="DGD9" s="195"/>
      <c r="DGE9" s="195"/>
      <c r="DGF9" s="195"/>
      <c r="DGG9" s="195"/>
      <c r="DGH9" s="195"/>
      <c r="DGI9" s="195"/>
      <c r="DGJ9" s="195"/>
      <c r="DGK9" s="195"/>
      <c r="DGL9" s="195"/>
      <c r="DGM9" s="195"/>
      <c r="DGN9" s="195"/>
      <c r="DGO9" s="195"/>
      <c r="DGP9" s="195"/>
      <c r="DGQ9" s="195"/>
      <c r="DGR9" s="195"/>
      <c r="DGS9" s="195"/>
      <c r="DGT9" s="195"/>
      <c r="DGU9" s="195"/>
      <c r="DGV9" s="195"/>
      <c r="DGW9" s="195"/>
      <c r="DGX9" s="195"/>
      <c r="DGY9" s="195"/>
      <c r="DGZ9" s="195"/>
      <c r="DHA9" s="195"/>
      <c r="DHB9" s="195"/>
      <c r="DHC9" s="195"/>
      <c r="DHD9" s="195"/>
      <c r="DHE9" s="195"/>
      <c r="DHF9" s="195"/>
      <c r="DHG9" s="195"/>
      <c r="DHH9" s="195"/>
      <c r="DHI9" s="195"/>
      <c r="DHJ9" s="195"/>
      <c r="DHK9" s="195"/>
      <c r="DHL9" s="195"/>
      <c r="DHM9" s="195"/>
      <c r="DHN9" s="195"/>
      <c r="DHO9" s="195"/>
      <c r="DHP9" s="195"/>
      <c r="DHQ9" s="195"/>
      <c r="DHR9" s="195"/>
      <c r="DHS9" s="195"/>
      <c r="DHT9" s="195"/>
      <c r="DHU9" s="195"/>
      <c r="DHV9" s="195"/>
      <c r="DHW9" s="195"/>
      <c r="DHX9" s="195"/>
      <c r="DHY9" s="195"/>
      <c r="DHZ9" s="195"/>
      <c r="DIA9" s="195"/>
      <c r="DIB9" s="195"/>
      <c r="DIC9" s="195"/>
      <c r="DID9" s="195"/>
      <c r="DIE9" s="195"/>
      <c r="DIF9" s="195"/>
      <c r="DIG9" s="195"/>
      <c r="DIH9" s="195"/>
      <c r="DII9" s="195"/>
      <c r="DIJ9" s="195"/>
      <c r="DIK9" s="195"/>
      <c r="DIL9" s="195"/>
      <c r="DIM9" s="195"/>
      <c r="DIN9" s="195"/>
      <c r="DIO9" s="195"/>
      <c r="DIP9" s="195"/>
      <c r="DIQ9" s="195"/>
      <c r="DIR9" s="195"/>
      <c r="DIS9" s="195"/>
      <c r="DIT9" s="195"/>
      <c r="DIU9" s="195"/>
      <c r="DIV9" s="195"/>
      <c r="DIW9" s="195"/>
      <c r="DIX9" s="195"/>
      <c r="DIY9" s="195"/>
      <c r="DIZ9" s="195"/>
      <c r="DJA9" s="195"/>
      <c r="DJB9" s="195"/>
      <c r="DJC9" s="195"/>
      <c r="DJD9" s="195"/>
      <c r="DJE9" s="195"/>
      <c r="DJF9" s="195"/>
      <c r="DJG9" s="195"/>
      <c r="DJH9" s="195"/>
      <c r="DJI9" s="195"/>
      <c r="DJJ9" s="195"/>
      <c r="DJK9" s="195"/>
      <c r="DJL9" s="195"/>
      <c r="DJM9" s="195"/>
      <c r="DJN9" s="195"/>
      <c r="DJO9" s="195"/>
      <c r="DJP9" s="195"/>
      <c r="DJQ9" s="195"/>
      <c r="DJR9" s="195"/>
      <c r="DJS9" s="195"/>
      <c r="DJT9" s="195"/>
      <c r="DJU9" s="195"/>
      <c r="DJV9" s="195"/>
      <c r="DJW9" s="195"/>
      <c r="DJX9" s="195"/>
      <c r="DJY9" s="195"/>
      <c r="DJZ9" s="195"/>
      <c r="DKA9" s="195"/>
      <c r="DKB9" s="195"/>
      <c r="DKC9" s="195"/>
      <c r="DKD9" s="195"/>
      <c r="DKE9" s="195"/>
      <c r="DKF9" s="195"/>
      <c r="DKG9" s="195"/>
      <c r="DKH9" s="195"/>
      <c r="DKI9" s="195"/>
      <c r="DKJ9" s="195"/>
      <c r="DKK9" s="195"/>
      <c r="DKL9" s="195"/>
      <c r="DKM9" s="195"/>
      <c r="DKN9" s="195"/>
      <c r="DKO9" s="195"/>
      <c r="DKP9" s="195"/>
      <c r="DKQ9" s="195"/>
      <c r="DKR9" s="195"/>
      <c r="DKS9" s="195"/>
      <c r="DKT9" s="195"/>
      <c r="DKU9" s="195"/>
      <c r="DKV9" s="195"/>
      <c r="DKW9" s="195"/>
      <c r="DKX9" s="195"/>
      <c r="DKY9" s="195"/>
      <c r="DKZ9" s="195"/>
      <c r="DLA9" s="195"/>
      <c r="DLB9" s="195"/>
      <c r="DLC9" s="195"/>
      <c r="DLD9" s="195"/>
      <c r="DLE9" s="195"/>
      <c r="DLF9" s="195"/>
      <c r="DLG9" s="195"/>
      <c r="DLH9" s="195"/>
      <c r="DLI9" s="195"/>
      <c r="DLJ9" s="195"/>
      <c r="DLK9" s="195"/>
      <c r="DLL9" s="195"/>
      <c r="DLM9" s="195"/>
      <c r="DLN9" s="195"/>
      <c r="DLO9" s="195"/>
      <c r="DLP9" s="195"/>
      <c r="DLQ9" s="195"/>
      <c r="DLR9" s="195"/>
      <c r="DLS9" s="195"/>
      <c r="DLT9" s="195"/>
      <c r="DLU9" s="195"/>
      <c r="DLV9" s="195"/>
      <c r="DLW9" s="195"/>
      <c r="DLX9" s="195"/>
      <c r="DLY9" s="195"/>
      <c r="DLZ9" s="195"/>
      <c r="DMA9" s="195"/>
      <c r="DMB9" s="195"/>
      <c r="DMC9" s="195"/>
      <c r="DMD9" s="195"/>
      <c r="DME9" s="195"/>
      <c r="DMF9" s="195"/>
      <c r="DMG9" s="195"/>
      <c r="DMH9" s="195"/>
      <c r="DMI9" s="195"/>
      <c r="DMJ9" s="195"/>
      <c r="DMK9" s="195"/>
      <c r="DML9" s="195"/>
      <c r="DMM9" s="195"/>
      <c r="DMN9" s="195"/>
      <c r="DMO9" s="195"/>
      <c r="DMP9" s="195"/>
      <c r="DMQ9" s="195"/>
      <c r="DMR9" s="195"/>
      <c r="DMS9" s="195"/>
      <c r="DMT9" s="195"/>
      <c r="DMU9" s="195"/>
      <c r="DMV9" s="195"/>
      <c r="DMW9" s="195"/>
      <c r="DMX9" s="195"/>
      <c r="DMY9" s="195"/>
      <c r="DMZ9" s="195"/>
      <c r="DNA9" s="195"/>
      <c r="DNB9" s="195"/>
      <c r="DNC9" s="195"/>
      <c r="DND9" s="195"/>
      <c r="DNE9" s="195"/>
      <c r="DNF9" s="195"/>
      <c r="DNG9" s="195"/>
      <c r="DNH9" s="195"/>
      <c r="DNI9" s="195"/>
      <c r="DNJ9" s="195"/>
      <c r="DNK9" s="195"/>
      <c r="DNL9" s="195"/>
      <c r="DNM9" s="195"/>
      <c r="DNN9" s="195"/>
      <c r="DNO9" s="195"/>
      <c r="DNP9" s="195"/>
      <c r="DNQ9" s="195"/>
      <c r="DNR9" s="195"/>
      <c r="DNS9" s="195"/>
      <c r="DNT9" s="195"/>
      <c r="DNU9" s="195"/>
      <c r="DNV9" s="195"/>
      <c r="DNW9" s="195"/>
      <c r="DNX9" s="195"/>
      <c r="DNY9" s="195"/>
      <c r="DNZ9" s="195"/>
      <c r="DOA9" s="195"/>
      <c r="DOB9" s="195"/>
      <c r="DOC9" s="195"/>
      <c r="DOD9" s="195"/>
      <c r="DOE9" s="195"/>
      <c r="DOF9" s="195"/>
      <c r="DOG9" s="195"/>
      <c r="DOH9" s="195"/>
      <c r="DOI9" s="195"/>
      <c r="DOJ9" s="195"/>
      <c r="DOK9" s="195"/>
      <c r="DOL9" s="195"/>
      <c r="DOM9" s="195"/>
      <c r="DON9" s="195"/>
      <c r="DOO9" s="195"/>
      <c r="DOP9" s="195"/>
      <c r="DOQ9" s="195"/>
      <c r="DOR9" s="195"/>
      <c r="DOS9" s="195"/>
      <c r="DOT9" s="195"/>
      <c r="DOU9" s="195"/>
      <c r="DOV9" s="195"/>
      <c r="DOW9" s="195"/>
      <c r="DOX9" s="195"/>
      <c r="DOY9" s="195"/>
      <c r="DOZ9" s="195"/>
      <c r="DPA9" s="195"/>
      <c r="DPB9" s="195"/>
      <c r="DPC9" s="195"/>
      <c r="DPD9" s="195"/>
      <c r="DPE9" s="195"/>
      <c r="DPF9" s="195"/>
      <c r="DPG9" s="195"/>
      <c r="DPH9" s="195"/>
      <c r="DPI9" s="195"/>
      <c r="DPJ9" s="195"/>
      <c r="DPK9" s="195"/>
      <c r="DPL9" s="195"/>
      <c r="DPM9" s="195"/>
      <c r="DPN9" s="195"/>
      <c r="DPO9" s="195"/>
      <c r="DPP9" s="195"/>
      <c r="DPQ9" s="195"/>
      <c r="DPR9" s="195"/>
      <c r="DPS9" s="195"/>
      <c r="DPT9" s="195"/>
      <c r="DPU9" s="195"/>
      <c r="DPV9" s="195"/>
      <c r="DPW9" s="195"/>
      <c r="DPX9" s="195"/>
      <c r="DPY9" s="195"/>
      <c r="DPZ9" s="195"/>
      <c r="DQA9" s="195"/>
      <c r="DQB9" s="195"/>
      <c r="DQC9" s="195"/>
      <c r="DQD9" s="195"/>
      <c r="DQE9" s="195"/>
      <c r="DQF9" s="195"/>
      <c r="DQG9" s="195"/>
      <c r="DQH9" s="195"/>
      <c r="DQI9" s="195"/>
      <c r="DQJ9" s="195"/>
      <c r="DQK9" s="195"/>
      <c r="DQL9" s="195"/>
      <c r="DQM9" s="195"/>
      <c r="DQN9" s="195"/>
      <c r="DQO9" s="195"/>
      <c r="DQP9" s="195"/>
      <c r="DQQ9" s="195"/>
      <c r="DQR9" s="195"/>
      <c r="DQS9" s="195"/>
      <c r="DQT9" s="195"/>
      <c r="DQU9" s="195"/>
      <c r="DQV9" s="195"/>
      <c r="DQW9" s="195"/>
      <c r="DQX9" s="195"/>
      <c r="DQY9" s="195"/>
      <c r="DQZ9" s="195"/>
      <c r="DRA9" s="195"/>
      <c r="DRB9" s="195"/>
      <c r="DRC9" s="195"/>
      <c r="DRD9" s="195"/>
      <c r="DRE9" s="195"/>
      <c r="DRF9" s="195"/>
      <c r="DRG9" s="195"/>
      <c r="DRH9" s="195"/>
      <c r="DRI9" s="195"/>
      <c r="DRJ9" s="195"/>
      <c r="DRK9" s="195"/>
      <c r="DRL9" s="195"/>
      <c r="DRM9" s="195"/>
      <c r="DRN9" s="195"/>
      <c r="DRO9" s="195"/>
      <c r="DRP9" s="195"/>
      <c r="DRQ9" s="195"/>
      <c r="DRR9" s="195"/>
      <c r="DRS9" s="195"/>
      <c r="DRT9" s="195"/>
      <c r="DRU9" s="195"/>
      <c r="DRV9" s="195"/>
      <c r="DRW9" s="195"/>
      <c r="DRX9" s="195"/>
      <c r="DRY9" s="195"/>
      <c r="DRZ9" s="195"/>
      <c r="DSA9" s="195"/>
      <c r="DSB9" s="195"/>
      <c r="DSC9" s="195"/>
      <c r="DSD9" s="195"/>
      <c r="DSE9" s="195"/>
      <c r="DSF9" s="195"/>
      <c r="DSG9" s="195"/>
      <c r="DSH9" s="195"/>
      <c r="DSI9" s="195"/>
      <c r="DSJ9" s="195"/>
      <c r="DSK9" s="195"/>
      <c r="DSL9" s="195"/>
      <c r="DSM9" s="195"/>
      <c r="DSN9" s="195"/>
      <c r="DSO9" s="195"/>
      <c r="DSP9" s="195"/>
      <c r="DSQ9" s="195"/>
      <c r="DSR9" s="195"/>
      <c r="DSS9" s="195"/>
      <c r="DST9" s="195"/>
      <c r="DSU9" s="195"/>
      <c r="DSV9" s="195"/>
      <c r="DSW9" s="195"/>
      <c r="DSX9" s="195"/>
      <c r="DSY9" s="195"/>
      <c r="DSZ9" s="195"/>
      <c r="DTA9" s="195"/>
      <c r="DTB9" s="195"/>
      <c r="DTC9" s="195"/>
      <c r="DTD9" s="195"/>
      <c r="DTE9" s="195"/>
      <c r="DTF9" s="195"/>
      <c r="DTG9" s="195"/>
      <c r="DTH9" s="195"/>
      <c r="DTI9" s="195"/>
      <c r="DTJ9" s="195"/>
      <c r="DTK9" s="195"/>
      <c r="DTL9" s="195"/>
      <c r="DTM9" s="195"/>
      <c r="DTN9" s="195"/>
      <c r="DTO9" s="195"/>
      <c r="DTP9" s="195"/>
      <c r="DTQ9" s="195"/>
      <c r="DTR9" s="195"/>
      <c r="DTS9" s="195"/>
      <c r="DTT9" s="195"/>
      <c r="DTU9" s="195"/>
      <c r="DTV9" s="195"/>
      <c r="DTW9" s="195"/>
      <c r="DTX9" s="195"/>
      <c r="DTY9" s="195"/>
      <c r="DTZ9" s="195"/>
      <c r="DUA9" s="195"/>
      <c r="DUB9" s="195"/>
      <c r="DUC9" s="195"/>
      <c r="DUD9" s="195"/>
      <c r="DUE9" s="195"/>
      <c r="DUF9" s="195"/>
      <c r="DUG9" s="195"/>
      <c r="DUH9" s="195"/>
      <c r="DUI9" s="195"/>
      <c r="DUJ9" s="195"/>
      <c r="DUK9" s="195"/>
      <c r="DUL9" s="195"/>
      <c r="DUM9" s="195"/>
      <c r="DUN9" s="195"/>
      <c r="DUO9" s="195"/>
      <c r="DUP9" s="195"/>
      <c r="DUQ9" s="195"/>
      <c r="DUR9" s="195"/>
      <c r="DUS9" s="195"/>
      <c r="DUT9" s="195"/>
      <c r="DUU9" s="195"/>
      <c r="DUV9" s="195"/>
      <c r="DUW9" s="195"/>
      <c r="DUX9" s="195"/>
      <c r="DUY9" s="195"/>
      <c r="DUZ9" s="195"/>
      <c r="DVA9" s="195"/>
      <c r="DVB9" s="195"/>
      <c r="DVC9" s="195"/>
      <c r="DVD9" s="195"/>
      <c r="DVE9" s="195"/>
      <c r="DVF9" s="195"/>
      <c r="DVG9" s="195"/>
      <c r="DVH9" s="195"/>
      <c r="DVI9" s="195"/>
      <c r="DVJ9" s="195"/>
      <c r="DVK9" s="195"/>
      <c r="DVL9" s="195"/>
      <c r="DVM9" s="195"/>
      <c r="DVN9" s="195"/>
      <c r="DVO9" s="195"/>
      <c r="DVP9" s="195"/>
      <c r="DVQ9" s="195"/>
      <c r="DVR9" s="195"/>
      <c r="DVS9" s="195"/>
      <c r="DVT9" s="195"/>
      <c r="DVU9" s="195"/>
      <c r="DVV9" s="195"/>
      <c r="DVW9" s="195"/>
      <c r="DVX9" s="195"/>
      <c r="DVY9" s="195"/>
      <c r="DVZ9" s="195"/>
      <c r="DWA9" s="195"/>
      <c r="DWB9" s="195"/>
      <c r="DWC9" s="195"/>
      <c r="DWD9" s="195"/>
      <c r="DWE9" s="195"/>
      <c r="DWF9" s="195"/>
      <c r="DWG9" s="195"/>
      <c r="DWH9" s="195"/>
      <c r="DWI9" s="195"/>
      <c r="DWJ9" s="195"/>
      <c r="DWK9" s="195"/>
      <c r="DWL9" s="195"/>
      <c r="DWM9" s="195"/>
      <c r="DWN9" s="195"/>
      <c r="DWO9" s="195"/>
      <c r="DWP9" s="195"/>
      <c r="DWQ9" s="195"/>
      <c r="DWR9" s="195"/>
      <c r="DWS9" s="195"/>
      <c r="DWT9" s="195"/>
      <c r="DWU9" s="195"/>
      <c r="DWV9" s="195"/>
      <c r="DWW9" s="195"/>
      <c r="DWX9" s="195"/>
      <c r="DWY9" s="195"/>
      <c r="DWZ9" s="195"/>
      <c r="DXA9" s="195"/>
      <c r="DXB9" s="195"/>
      <c r="DXC9" s="195"/>
      <c r="DXD9" s="195"/>
      <c r="DXE9" s="195"/>
      <c r="DXF9" s="195"/>
      <c r="DXG9" s="195"/>
      <c r="DXH9" s="195"/>
      <c r="DXI9" s="195"/>
      <c r="DXJ9" s="195"/>
      <c r="DXK9" s="195"/>
      <c r="DXL9" s="195"/>
      <c r="DXM9" s="195"/>
      <c r="DXN9" s="195"/>
      <c r="DXO9" s="195"/>
      <c r="DXP9" s="195"/>
      <c r="DXQ9" s="195"/>
      <c r="DXR9" s="195"/>
      <c r="DXS9" s="195"/>
      <c r="DXT9" s="195"/>
      <c r="DXU9" s="195"/>
      <c r="DXV9" s="195"/>
      <c r="DXW9" s="195"/>
      <c r="DXX9" s="195"/>
      <c r="DXY9" s="195"/>
      <c r="DXZ9" s="195"/>
      <c r="DYA9" s="195"/>
      <c r="DYB9" s="195"/>
      <c r="DYC9" s="195"/>
      <c r="DYD9" s="195"/>
      <c r="DYE9" s="195"/>
      <c r="DYF9" s="195"/>
      <c r="DYG9" s="195"/>
      <c r="DYH9" s="195"/>
      <c r="DYI9" s="195"/>
      <c r="DYJ9" s="195"/>
      <c r="DYK9" s="195"/>
      <c r="DYL9" s="195"/>
      <c r="DYM9" s="195"/>
      <c r="DYN9" s="195"/>
      <c r="DYO9" s="195"/>
      <c r="DYP9" s="195"/>
      <c r="DYQ9" s="195"/>
      <c r="DYR9" s="195"/>
      <c r="DYS9" s="195"/>
      <c r="DYT9" s="195"/>
      <c r="DYU9" s="195"/>
      <c r="DYV9" s="195"/>
      <c r="DYW9" s="195"/>
      <c r="DYX9" s="195"/>
      <c r="DYY9" s="195"/>
      <c r="DYZ9" s="195"/>
      <c r="DZA9" s="195"/>
      <c r="DZB9" s="195"/>
      <c r="DZC9" s="195"/>
      <c r="DZD9" s="195"/>
      <c r="DZE9" s="195"/>
      <c r="DZF9" s="195"/>
      <c r="DZG9" s="195"/>
      <c r="DZH9" s="195"/>
      <c r="DZI9" s="195"/>
      <c r="DZJ9" s="195"/>
      <c r="DZK9" s="195"/>
      <c r="DZL9" s="195"/>
      <c r="DZM9" s="195"/>
      <c r="DZN9" s="195"/>
      <c r="DZO9" s="195"/>
      <c r="DZP9" s="195"/>
      <c r="DZQ9" s="195"/>
      <c r="DZR9" s="195"/>
      <c r="DZS9" s="195"/>
      <c r="DZT9" s="195"/>
      <c r="DZU9" s="195"/>
      <c r="DZV9" s="195"/>
      <c r="DZW9" s="195"/>
      <c r="DZX9" s="195"/>
      <c r="DZY9" s="195"/>
      <c r="DZZ9" s="195"/>
      <c r="EAA9" s="195"/>
      <c r="EAB9" s="195"/>
      <c r="EAC9" s="195"/>
      <c r="EAD9" s="195"/>
      <c r="EAE9" s="195"/>
      <c r="EAF9" s="195"/>
      <c r="EAG9" s="195"/>
      <c r="EAH9" s="195"/>
      <c r="EAI9" s="195"/>
      <c r="EAJ9" s="195"/>
      <c r="EAK9" s="195"/>
      <c r="EAL9" s="195"/>
      <c r="EAM9" s="195"/>
      <c r="EAN9" s="195"/>
      <c r="EAO9" s="195"/>
      <c r="EAP9" s="195"/>
      <c r="EAQ9" s="195"/>
      <c r="EAR9" s="195"/>
      <c r="EAS9" s="195"/>
      <c r="EAT9" s="195"/>
      <c r="EAU9" s="195"/>
      <c r="EAV9" s="195"/>
      <c r="EAW9" s="195"/>
      <c r="EAX9" s="195"/>
      <c r="EAY9" s="195"/>
      <c r="EAZ9" s="195"/>
      <c r="EBA9" s="195"/>
      <c r="EBB9" s="195"/>
      <c r="EBC9" s="195"/>
      <c r="EBD9" s="195"/>
      <c r="EBE9" s="195"/>
      <c r="EBF9" s="195"/>
      <c r="EBG9" s="195"/>
      <c r="EBH9" s="195"/>
      <c r="EBI9" s="195"/>
      <c r="EBJ9" s="195"/>
      <c r="EBK9" s="195"/>
      <c r="EBL9" s="195"/>
      <c r="EBM9" s="195"/>
      <c r="EBN9" s="195"/>
      <c r="EBO9" s="195"/>
      <c r="EBP9" s="195"/>
      <c r="EBQ9" s="195"/>
      <c r="EBR9" s="195"/>
      <c r="EBS9" s="195"/>
      <c r="EBT9" s="195"/>
      <c r="EBU9" s="195"/>
      <c r="EBV9" s="195"/>
      <c r="EBW9" s="195"/>
      <c r="EBX9" s="195"/>
      <c r="EBY9" s="195"/>
      <c r="EBZ9" s="195"/>
      <c r="ECA9" s="195"/>
      <c r="ECB9" s="195"/>
      <c r="ECC9" s="195"/>
      <c r="ECD9" s="195"/>
      <c r="ECE9" s="195"/>
      <c r="ECF9" s="195"/>
      <c r="ECG9" s="195"/>
      <c r="ECH9" s="195"/>
      <c r="ECI9" s="195"/>
      <c r="ECJ9" s="195"/>
      <c r="ECK9" s="195"/>
      <c r="ECL9" s="195"/>
      <c r="ECM9" s="195"/>
      <c r="ECN9" s="195"/>
      <c r="ECO9" s="195"/>
      <c r="ECP9" s="195"/>
      <c r="ECQ9" s="195"/>
      <c r="ECR9" s="195"/>
      <c r="ECS9" s="195"/>
      <c r="ECT9" s="195"/>
      <c r="ECU9" s="195"/>
      <c r="ECV9" s="195"/>
      <c r="ECW9" s="195"/>
      <c r="ECX9" s="195"/>
      <c r="ECY9" s="195"/>
      <c r="ECZ9" s="195"/>
      <c r="EDA9" s="195"/>
      <c r="EDB9" s="195"/>
      <c r="EDC9" s="195"/>
      <c r="EDD9" s="195"/>
      <c r="EDE9" s="195"/>
      <c r="EDF9" s="195"/>
      <c r="EDG9" s="195"/>
      <c r="EDH9" s="195"/>
      <c r="EDI9" s="195"/>
      <c r="EDJ9" s="195"/>
      <c r="EDK9" s="195"/>
      <c r="EDL9" s="195"/>
      <c r="EDM9" s="195"/>
      <c r="EDN9" s="195"/>
      <c r="EDO9" s="195"/>
      <c r="EDP9" s="195"/>
      <c r="EDQ9" s="195"/>
      <c r="EDR9" s="195"/>
      <c r="EDS9" s="195"/>
      <c r="EDT9" s="195"/>
      <c r="EDU9" s="195"/>
      <c r="EDV9" s="195"/>
      <c r="EDW9" s="195"/>
      <c r="EDX9" s="195"/>
      <c r="EDY9" s="195"/>
      <c r="EDZ9" s="195"/>
      <c r="EEA9" s="195"/>
      <c r="EEB9" s="195"/>
      <c r="EEC9" s="195"/>
      <c r="EED9" s="195"/>
      <c r="EEE9" s="195"/>
      <c r="EEF9" s="195"/>
      <c r="EEG9" s="195"/>
      <c r="EEH9" s="195"/>
      <c r="EEI9" s="195"/>
      <c r="EEJ9" s="195"/>
      <c r="EEK9" s="195"/>
      <c r="EEL9" s="195"/>
      <c r="EEM9" s="195"/>
      <c r="EEN9" s="195"/>
      <c r="EEO9" s="195"/>
      <c r="EEP9" s="195"/>
      <c r="EEQ9" s="195"/>
      <c r="EER9" s="195"/>
      <c r="EES9" s="195"/>
      <c r="EET9" s="195"/>
      <c r="EEU9" s="195"/>
      <c r="EEV9" s="195"/>
      <c r="EEW9" s="195"/>
      <c r="EEX9" s="195"/>
      <c r="EEY9" s="195"/>
      <c r="EEZ9" s="195"/>
      <c r="EFA9" s="195"/>
      <c r="EFB9" s="195"/>
      <c r="EFC9" s="195"/>
      <c r="EFD9" s="195"/>
      <c r="EFE9" s="195"/>
      <c r="EFF9" s="195"/>
      <c r="EFG9" s="195"/>
      <c r="EFH9" s="195"/>
      <c r="EFI9" s="195"/>
      <c r="EFJ9" s="195"/>
      <c r="EFK9" s="195"/>
      <c r="EFL9" s="195"/>
      <c r="EFM9" s="195"/>
      <c r="EFN9" s="195"/>
      <c r="EFO9" s="195"/>
      <c r="EFP9" s="195"/>
      <c r="EFQ9" s="195"/>
      <c r="EFR9" s="195"/>
      <c r="EFS9" s="195"/>
      <c r="EFT9" s="195"/>
      <c r="EFU9" s="195"/>
      <c r="EFV9" s="195"/>
      <c r="EFW9" s="195"/>
      <c r="EFX9" s="195"/>
      <c r="EFY9" s="195"/>
      <c r="EFZ9" s="195"/>
      <c r="EGA9" s="195"/>
      <c r="EGB9" s="195"/>
      <c r="EGC9" s="195"/>
      <c r="EGD9" s="195"/>
      <c r="EGE9" s="195"/>
      <c r="EGF9" s="195"/>
      <c r="EGG9" s="195"/>
      <c r="EGH9" s="195"/>
      <c r="EGI9" s="195"/>
      <c r="EGJ9" s="195"/>
      <c r="EGK9" s="195"/>
      <c r="EGL9" s="195"/>
      <c r="EGM9" s="195"/>
      <c r="EGN9" s="195"/>
      <c r="EGO9" s="195"/>
      <c r="EGP9" s="195"/>
      <c r="EGQ9" s="195"/>
      <c r="EGR9" s="195"/>
      <c r="EGS9" s="195"/>
      <c r="EGT9" s="195"/>
      <c r="EGU9" s="195"/>
      <c r="EGV9" s="195"/>
      <c r="EGW9" s="195"/>
      <c r="EGX9" s="195"/>
      <c r="EGY9" s="195"/>
      <c r="EGZ9" s="195"/>
      <c r="EHA9" s="195"/>
      <c r="EHB9" s="195"/>
      <c r="EHC9" s="195"/>
      <c r="EHD9" s="195"/>
      <c r="EHE9" s="195"/>
      <c r="EHF9" s="195"/>
      <c r="EHG9" s="195"/>
      <c r="EHH9" s="195"/>
      <c r="EHI9" s="195"/>
      <c r="EHJ9" s="195"/>
      <c r="EHK9" s="195"/>
      <c r="EHL9" s="195"/>
      <c r="EHM9" s="195"/>
      <c r="EHN9" s="195"/>
      <c r="EHO9" s="195"/>
      <c r="EHP9" s="195"/>
      <c r="EHQ9" s="195"/>
      <c r="EHR9" s="195"/>
      <c r="EHS9" s="195"/>
      <c r="EHT9" s="195"/>
      <c r="EHU9" s="195"/>
      <c r="EHV9" s="195"/>
      <c r="EHW9" s="195"/>
      <c r="EHX9" s="195"/>
      <c r="EHY9" s="195"/>
      <c r="EHZ9" s="195"/>
      <c r="EIA9" s="195"/>
      <c r="EIB9" s="195"/>
      <c r="EIC9" s="195"/>
      <c r="EID9" s="195"/>
      <c r="EIE9" s="195"/>
      <c r="EIF9" s="195"/>
      <c r="EIG9" s="195"/>
      <c r="EIH9" s="195"/>
      <c r="EII9" s="195"/>
      <c r="EIJ9" s="195"/>
      <c r="EIK9" s="195"/>
      <c r="EIL9" s="195"/>
      <c r="EIM9" s="195"/>
      <c r="EIN9" s="195"/>
      <c r="EIO9" s="195"/>
      <c r="EIP9" s="195"/>
      <c r="EIQ9" s="195"/>
      <c r="EIR9" s="195"/>
      <c r="EIS9" s="195"/>
      <c r="EIT9" s="195"/>
      <c r="EIU9" s="195"/>
      <c r="EIV9" s="195"/>
      <c r="EIW9" s="195"/>
      <c r="EIX9" s="195"/>
      <c r="EIY9" s="195"/>
      <c r="EIZ9" s="195"/>
      <c r="EJA9" s="195"/>
      <c r="EJB9" s="195"/>
      <c r="EJC9" s="195"/>
      <c r="EJD9" s="195"/>
      <c r="EJE9" s="195"/>
      <c r="EJF9" s="195"/>
      <c r="EJG9" s="195"/>
      <c r="EJH9" s="195"/>
      <c r="EJI9" s="195"/>
      <c r="EJJ9" s="195"/>
      <c r="EJK9" s="195"/>
      <c r="EJL9" s="195"/>
      <c r="EJM9" s="195"/>
      <c r="EJN9" s="195"/>
      <c r="EJO9" s="195"/>
      <c r="EJP9" s="195"/>
      <c r="EJQ9" s="195"/>
      <c r="EJR9" s="195"/>
      <c r="EJS9" s="195"/>
      <c r="EJT9" s="195"/>
      <c r="EJU9" s="195"/>
      <c r="EJV9" s="195"/>
      <c r="EJW9" s="195"/>
      <c r="EJX9" s="195"/>
      <c r="EJY9" s="195"/>
      <c r="EJZ9" s="195"/>
      <c r="EKA9" s="195"/>
      <c r="EKB9" s="195"/>
      <c r="EKC9" s="195"/>
      <c r="EKD9" s="195"/>
      <c r="EKE9" s="195"/>
      <c r="EKF9" s="195"/>
      <c r="EKG9" s="195"/>
      <c r="EKH9" s="195"/>
      <c r="EKI9" s="195"/>
      <c r="EKJ9" s="195"/>
      <c r="EKK9" s="195"/>
      <c r="EKL9" s="195"/>
      <c r="EKM9" s="195"/>
      <c r="EKN9" s="195"/>
      <c r="EKO9" s="195"/>
      <c r="EKP9" s="195"/>
      <c r="EKQ9" s="195"/>
      <c r="EKR9" s="195"/>
      <c r="EKS9" s="195"/>
      <c r="EKT9" s="195"/>
      <c r="EKU9" s="195"/>
      <c r="EKV9" s="195"/>
      <c r="EKW9" s="195"/>
      <c r="EKX9" s="195"/>
      <c r="EKY9" s="195"/>
      <c r="EKZ9" s="195"/>
      <c r="ELA9" s="195"/>
      <c r="ELB9" s="195"/>
      <c r="ELC9" s="195"/>
      <c r="ELD9" s="195"/>
      <c r="ELE9" s="195"/>
      <c r="ELF9" s="195"/>
      <c r="ELG9" s="195"/>
      <c r="ELH9" s="195"/>
      <c r="ELI9" s="195"/>
      <c r="ELJ9" s="195"/>
      <c r="ELK9" s="195"/>
      <c r="ELL9" s="195"/>
      <c r="ELM9" s="195"/>
      <c r="ELN9" s="195"/>
      <c r="ELO9" s="195"/>
      <c r="ELP9" s="195"/>
      <c r="ELQ9" s="195"/>
      <c r="ELR9" s="195"/>
      <c r="ELS9" s="195"/>
      <c r="ELT9" s="195"/>
      <c r="ELU9" s="195"/>
      <c r="ELV9" s="195"/>
      <c r="ELW9" s="195"/>
      <c r="ELX9" s="195"/>
      <c r="ELY9" s="195"/>
      <c r="ELZ9" s="195"/>
      <c r="EMA9" s="195"/>
      <c r="EMB9" s="195"/>
      <c r="EMC9" s="195"/>
      <c r="EMD9" s="195"/>
      <c r="EME9" s="195"/>
      <c r="EMF9" s="195"/>
      <c r="EMG9" s="195"/>
      <c r="EMH9" s="195"/>
      <c r="EMI9" s="195"/>
      <c r="EMJ9" s="195"/>
      <c r="EMK9" s="195"/>
      <c r="EML9" s="195"/>
      <c r="EMM9" s="195"/>
      <c r="EMN9" s="195"/>
      <c r="EMO9" s="195"/>
      <c r="EMP9" s="195"/>
      <c r="EMQ9" s="195"/>
      <c r="EMR9" s="195"/>
      <c r="EMS9" s="195"/>
      <c r="EMT9" s="195"/>
      <c r="EMU9" s="195"/>
      <c r="EMV9" s="195"/>
      <c r="EMW9" s="195"/>
      <c r="EMX9" s="195"/>
      <c r="EMY9" s="195"/>
      <c r="EMZ9" s="195"/>
      <c r="ENA9" s="195"/>
      <c r="ENB9" s="195"/>
      <c r="ENC9" s="195"/>
      <c r="END9" s="195"/>
      <c r="ENE9" s="195"/>
      <c r="ENF9" s="195"/>
      <c r="ENG9" s="195"/>
      <c r="ENH9" s="195"/>
      <c r="ENI9" s="195"/>
      <c r="ENJ9" s="195"/>
      <c r="ENK9" s="195"/>
      <c r="ENL9" s="195"/>
      <c r="ENM9" s="195"/>
      <c r="ENN9" s="195"/>
      <c r="ENO9" s="195"/>
      <c r="ENP9" s="195"/>
      <c r="ENQ9" s="195"/>
      <c r="ENR9" s="195"/>
      <c r="ENS9" s="195"/>
      <c r="ENT9" s="195"/>
      <c r="ENU9" s="195"/>
      <c r="ENV9" s="195"/>
      <c r="ENW9" s="195"/>
      <c r="ENX9" s="195"/>
      <c r="ENY9" s="195"/>
      <c r="ENZ9" s="195"/>
      <c r="EOA9" s="195"/>
      <c r="EOB9" s="195"/>
      <c r="EOC9" s="195"/>
      <c r="EOD9" s="195"/>
      <c r="EOE9" s="195"/>
      <c r="EOF9" s="195"/>
      <c r="EOG9" s="195"/>
      <c r="EOH9" s="195"/>
      <c r="EOI9" s="195"/>
      <c r="EOJ9" s="195"/>
      <c r="EOK9" s="195"/>
      <c r="EOL9" s="195"/>
      <c r="EOM9" s="195"/>
      <c r="EON9" s="195"/>
      <c r="EOO9" s="195"/>
      <c r="EOP9" s="195"/>
      <c r="EOQ9" s="195"/>
      <c r="EOR9" s="195"/>
      <c r="EOS9" s="195"/>
      <c r="EOT9" s="195"/>
      <c r="EOU9" s="195"/>
      <c r="EOV9" s="195"/>
      <c r="EOW9" s="195"/>
      <c r="EOX9" s="195"/>
      <c r="EOY9" s="195"/>
      <c r="EOZ9" s="195"/>
      <c r="EPA9" s="195"/>
      <c r="EPB9" s="195"/>
      <c r="EPC9" s="195"/>
      <c r="EPD9" s="195"/>
      <c r="EPE9" s="195"/>
      <c r="EPF9" s="195"/>
      <c r="EPG9" s="195"/>
      <c r="EPH9" s="195"/>
      <c r="EPI9" s="195"/>
      <c r="EPJ9" s="195"/>
      <c r="EPK9" s="195"/>
      <c r="EPL9" s="195"/>
      <c r="EPM9" s="195"/>
      <c r="EPN9" s="195"/>
      <c r="EPO9" s="195"/>
      <c r="EPP9" s="195"/>
      <c r="EPQ9" s="195"/>
      <c r="EPR9" s="195"/>
      <c r="EPS9" s="195"/>
      <c r="EPT9" s="195"/>
      <c r="EPU9" s="195"/>
      <c r="EPV9" s="195"/>
      <c r="EPW9" s="195"/>
      <c r="EPX9" s="195"/>
      <c r="EPY9" s="195"/>
      <c r="EPZ9" s="195"/>
      <c r="EQA9" s="195"/>
      <c r="EQB9" s="195"/>
      <c r="EQC9" s="195"/>
      <c r="EQD9" s="195"/>
      <c r="EQE9" s="195"/>
      <c r="EQF9" s="195"/>
      <c r="EQG9" s="195"/>
      <c r="EQH9" s="195"/>
      <c r="EQI9" s="195"/>
      <c r="EQJ9" s="195"/>
      <c r="EQK9" s="195"/>
      <c r="EQL9" s="195"/>
      <c r="EQM9" s="195"/>
      <c r="EQN9" s="195"/>
      <c r="EQO9" s="195"/>
      <c r="EQP9" s="195"/>
      <c r="EQQ9" s="195"/>
      <c r="EQR9" s="195"/>
      <c r="EQS9" s="195"/>
      <c r="EQT9" s="195"/>
      <c r="EQU9" s="195"/>
      <c r="EQV9" s="195"/>
      <c r="EQW9" s="195"/>
      <c r="EQX9" s="195"/>
      <c r="EQY9" s="195"/>
      <c r="EQZ9" s="195"/>
      <c r="ERA9" s="195"/>
      <c r="ERB9" s="195"/>
      <c r="ERC9" s="195"/>
      <c r="ERD9" s="195"/>
      <c r="ERE9" s="195"/>
      <c r="ERF9" s="195"/>
      <c r="ERG9" s="195"/>
      <c r="ERH9" s="195"/>
      <c r="ERI9" s="195"/>
      <c r="ERJ9" s="195"/>
      <c r="ERK9" s="195"/>
      <c r="ERL9" s="195"/>
      <c r="ERM9" s="195"/>
      <c r="ERN9" s="195"/>
      <c r="ERO9" s="195"/>
      <c r="ERP9" s="195"/>
      <c r="ERQ9" s="195"/>
      <c r="ERR9" s="195"/>
      <c r="ERS9" s="195"/>
      <c r="ERT9" s="195"/>
      <c r="ERU9" s="195"/>
      <c r="ERV9" s="195"/>
      <c r="ERW9" s="195"/>
      <c r="ERX9" s="195"/>
      <c r="ERY9" s="195"/>
      <c r="ERZ9" s="195"/>
      <c r="ESA9" s="195"/>
      <c r="ESB9" s="195"/>
      <c r="ESC9" s="195"/>
      <c r="ESD9" s="195"/>
      <c r="ESE9" s="195"/>
      <c r="ESF9" s="195"/>
      <c r="ESG9" s="195"/>
      <c r="ESH9" s="195"/>
      <c r="ESI9" s="195"/>
      <c r="ESJ9" s="195"/>
      <c r="ESK9" s="195"/>
      <c r="ESL9" s="195"/>
      <c r="ESM9" s="195"/>
      <c r="ESN9" s="195"/>
      <c r="ESO9" s="195"/>
      <c r="ESP9" s="195"/>
      <c r="ESQ9" s="195"/>
      <c r="ESR9" s="195"/>
      <c r="ESS9" s="195"/>
      <c r="EST9" s="195"/>
      <c r="ESU9" s="195"/>
      <c r="ESV9" s="195"/>
      <c r="ESW9" s="195"/>
      <c r="ESX9" s="195"/>
      <c r="ESY9" s="195"/>
      <c r="ESZ9" s="195"/>
      <c r="ETA9" s="195"/>
      <c r="ETB9" s="195"/>
      <c r="ETC9" s="195"/>
      <c r="ETD9" s="195"/>
      <c r="ETE9" s="195"/>
      <c r="ETF9" s="195"/>
      <c r="ETG9" s="195"/>
      <c r="ETH9" s="195"/>
      <c r="ETI9" s="195"/>
      <c r="ETJ9" s="195"/>
      <c r="ETK9" s="195"/>
      <c r="ETL9" s="195"/>
      <c r="ETM9" s="195"/>
      <c r="ETN9" s="195"/>
      <c r="ETO9" s="195"/>
      <c r="ETP9" s="195"/>
      <c r="ETQ9" s="195"/>
      <c r="ETR9" s="195"/>
      <c r="ETS9" s="195"/>
      <c r="ETT9" s="195"/>
      <c r="ETU9" s="195"/>
      <c r="ETV9" s="195"/>
      <c r="ETW9" s="195"/>
      <c r="ETX9" s="195"/>
      <c r="ETY9" s="195"/>
      <c r="ETZ9" s="195"/>
      <c r="EUA9" s="195"/>
      <c r="EUB9" s="195"/>
      <c r="EUC9" s="195"/>
      <c r="EUD9" s="195"/>
      <c r="EUE9" s="195"/>
      <c r="EUF9" s="195"/>
      <c r="EUG9" s="195"/>
      <c r="EUH9" s="195"/>
      <c r="EUI9" s="195"/>
      <c r="EUJ9" s="195"/>
      <c r="EUK9" s="195"/>
      <c r="EUL9" s="195"/>
      <c r="EUM9" s="195"/>
      <c r="EUN9" s="195"/>
      <c r="EUO9" s="195"/>
      <c r="EUP9" s="195"/>
      <c r="EUQ9" s="195"/>
      <c r="EUR9" s="195"/>
      <c r="EUS9" s="195"/>
      <c r="EUT9" s="195"/>
      <c r="EUU9" s="195"/>
      <c r="EUV9" s="195"/>
      <c r="EUW9" s="195"/>
      <c r="EUX9" s="195"/>
      <c r="EUY9" s="195"/>
      <c r="EUZ9" s="195"/>
      <c r="EVA9" s="195"/>
      <c r="EVB9" s="195"/>
      <c r="EVC9" s="195"/>
      <c r="EVD9" s="195"/>
      <c r="EVE9" s="195"/>
      <c r="EVF9" s="195"/>
      <c r="EVG9" s="195"/>
      <c r="EVH9" s="195"/>
      <c r="EVI9" s="195"/>
      <c r="EVJ9" s="195"/>
      <c r="EVK9" s="195"/>
      <c r="EVL9" s="195"/>
      <c r="EVM9" s="195"/>
      <c r="EVN9" s="195"/>
      <c r="EVO9" s="195"/>
      <c r="EVP9" s="195"/>
      <c r="EVQ9" s="195"/>
      <c r="EVR9" s="195"/>
      <c r="EVS9" s="195"/>
      <c r="EVT9" s="195"/>
      <c r="EVU9" s="195"/>
      <c r="EVV9" s="195"/>
      <c r="EVW9" s="195"/>
      <c r="EVX9" s="195"/>
      <c r="EVY9" s="195"/>
      <c r="EVZ9" s="195"/>
      <c r="EWA9" s="195"/>
      <c r="EWB9" s="195"/>
      <c r="EWC9" s="195"/>
      <c r="EWD9" s="195"/>
      <c r="EWE9" s="195"/>
      <c r="EWF9" s="195"/>
      <c r="EWG9" s="195"/>
      <c r="EWH9" s="195"/>
      <c r="EWI9" s="195"/>
      <c r="EWJ9" s="195"/>
      <c r="EWK9" s="195"/>
      <c r="EWL9" s="195"/>
      <c r="EWM9" s="195"/>
      <c r="EWN9" s="195"/>
      <c r="EWO9" s="195"/>
      <c r="EWP9" s="195"/>
      <c r="EWQ9" s="195"/>
      <c r="EWR9" s="195"/>
      <c r="EWS9" s="195"/>
      <c r="EWT9" s="195"/>
      <c r="EWU9" s="195"/>
      <c r="EWV9" s="195"/>
      <c r="EWW9" s="195"/>
      <c r="EWX9" s="195"/>
      <c r="EWY9" s="195"/>
      <c r="EWZ9" s="195"/>
      <c r="EXA9" s="195"/>
      <c r="EXB9" s="195"/>
      <c r="EXC9" s="195"/>
      <c r="EXD9" s="195"/>
      <c r="EXE9" s="195"/>
      <c r="EXF9" s="195"/>
      <c r="EXG9" s="195"/>
      <c r="EXH9" s="195"/>
      <c r="EXI9" s="195"/>
      <c r="EXJ9" s="195"/>
      <c r="EXK9" s="195"/>
      <c r="EXL9" s="195"/>
      <c r="EXM9" s="195"/>
      <c r="EXN9" s="195"/>
      <c r="EXO9" s="195"/>
      <c r="EXP9" s="195"/>
      <c r="EXQ9" s="195"/>
      <c r="EXR9" s="195"/>
      <c r="EXS9" s="195"/>
      <c r="EXT9" s="195"/>
      <c r="EXU9" s="195"/>
      <c r="EXV9" s="195"/>
      <c r="EXW9" s="195"/>
      <c r="EXX9" s="195"/>
      <c r="EXY9" s="195"/>
      <c r="EXZ9" s="195"/>
      <c r="EYA9" s="195"/>
      <c r="EYB9" s="195"/>
      <c r="EYC9" s="195"/>
      <c r="EYD9" s="195"/>
      <c r="EYE9" s="195"/>
      <c r="EYF9" s="195"/>
      <c r="EYG9" s="195"/>
      <c r="EYH9" s="195"/>
      <c r="EYI9" s="195"/>
      <c r="EYJ9" s="195"/>
      <c r="EYK9" s="195"/>
      <c r="EYL9" s="195"/>
      <c r="EYM9" s="195"/>
      <c r="EYN9" s="195"/>
      <c r="EYO9" s="195"/>
      <c r="EYP9" s="195"/>
      <c r="EYQ9" s="195"/>
      <c r="EYR9" s="195"/>
      <c r="EYS9" s="195"/>
      <c r="EYT9" s="195"/>
      <c r="EYU9" s="195"/>
      <c r="EYV9" s="195"/>
      <c r="EYW9" s="195"/>
      <c r="EYX9" s="195"/>
      <c r="EYY9" s="195"/>
      <c r="EYZ9" s="195"/>
      <c r="EZA9" s="195"/>
      <c r="EZB9" s="195"/>
      <c r="EZC9" s="195"/>
      <c r="EZD9" s="195"/>
      <c r="EZE9" s="195"/>
      <c r="EZF9" s="195"/>
      <c r="EZG9" s="195"/>
      <c r="EZH9" s="195"/>
      <c r="EZI9" s="195"/>
      <c r="EZJ9" s="195"/>
      <c r="EZK9" s="195"/>
      <c r="EZL9" s="195"/>
      <c r="EZM9" s="195"/>
      <c r="EZN9" s="195"/>
      <c r="EZO9" s="195"/>
      <c r="EZP9" s="195"/>
      <c r="EZQ9" s="195"/>
      <c r="EZR9" s="195"/>
      <c r="EZS9" s="195"/>
      <c r="EZT9" s="195"/>
      <c r="EZU9" s="195"/>
      <c r="EZV9" s="195"/>
      <c r="EZW9" s="195"/>
      <c r="EZX9" s="195"/>
      <c r="EZY9" s="195"/>
      <c r="EZZ9" s="195"/>
      <c r="FAA9" s="195"/>
      <c r="FAB9" s="195"/>
      <c r="FAC9" s="195"/>
      <c r="FAD9" s="195"/>
      <c r="FAE9" s="195"/>
      <c r="FAF9" s="195"/>
      <c r="FAG9" s="195"/>
      <c r="FAH9" s="195"/>
      <c r="FAI9" s="195"/>
      <c r="FAJ9" s="195"/>
      <c r="FAK9" s="195"/>
      <c r="FAL9" s="195"/>
      <c r="FAM9" s="195"/>
      <c r="FAN9" s="195"/>
      <c r="FAO9" s="195"/>
      <c r="FAP9" s="195"/>
      <c r="FAQ9" s="195"/>
      <c r="FAR9" s="195"/>
      <c r="FAS9" s="195"/>
      <c r="FAT9" s="195"/>
      <c r="FAU9" s="195"/>
      <c r="FAV9" s="195"/>
      <c r="FAW9" s="195"/>
      <c r="FAX9" s="195"/>
      <c r="FAY9" s="195"/>
      <c r="FAZ9" s="195"/>
      <c r="FBA9" s="195"/>
      <c r="FBB9" s="195"/>
      <c r="FBC9" s="195"/>
      <c r="FBD9" s="195"/>
      <c r="FBE9" s="195"/>
      <c r="FBF9" s="195"/>
      <c r="FBG9" s="195"/>
      <c r="FBH9" s="195"/>
      <c r="FBI9" s="195"/>
      <c r="FBJ9" s="195"/>
      <c r="FBK9" s="195"/>
      <c r="FBL9" s="195"/>
      <c r="FBM9" s="195"/>
      <c r="FBN9" s="195"/>
      <c r="FBO9" s="195"/>
      <c r="FBP9" s="195"/>
      <c r="FBQ9" s="195"/>
      <c r="FBR9" s="195"/>
      <c r="FBS9" s="195"/>
      <c r="FBT9" s="195"/>
      <c r="FBU9" s="195"/>
      <c r="FBV9" s="195"/>
      <c r="FBW9" s="195"/>
      <c r="FBX9" s="195"/>
      <c r="FBY9" s="195"/>
      <c r="FBZ9" s="195"/>
      <c r="FCA9" s="195"/>
      <c r="FCB9" s="195"/>
      <c r="FCC9" s="195"/>
      <c r="FCD9" s="195"/>
      <c r="FCE9" s="195"/>
      <c r="FCF9" s="195"/>
      <c r="FCG9" s="195"/>
      <c r="FCH9" s="195"/>
      <c r="FCI9" s="195"/>
      <c r="FCJ9" s="195"/>
      <c r="FCK9" s="195"/>
      <c r="FCL9" s="195"/>
      <c r="FCM9" s="195"/>
      <c r="FCN9" s="195"/>
      <c r="FCO9" s="195"/>
      <c r="FCP9" s="195"/>
      <c r="FCQ9" s="195"/>
      <c r="FCR9" s="195"/>
      <c r="FCS9" s="195"/>
      <c r="FCT9" s="195"/>
      <c r="FCU9" s="195"/>
      <c r="FCV9" s="195"/>
      <c r="FCW9" s="195"/>
      <c r="FCX9" s="195"/>
      <c r="FCY9" s="195"/>
      <c r="FCZ9" s="195"/>
      <c r="FDA9" s="195"/>
      <c r="FDB9" s="195"/>
      <c r="FDC9" s="195"/>
      <c r="FDD9" s="195"/>
      <c r="FDE9" s="195"/>
      <c r="FDF9" s="195"/>
      <c r="FDG9" s="195"/>
      <c r="FDH9" s="195"/>
      <c r="FDI9" s="195"/>
      <c r="FDJ9" s="195"/>
      <c r="FDK9" s="195"/>
      <c r="FDL9" s="195"/>
      <c r="FDM9" s="195"/>
      <c r="FDN9" s="195"/>
      <c r="FDO9" s="195"/>
      <c r="FDP9" s="195"/>
      <c r="FDQ9" s="195"/>
      <c r="FDR9" s="195"/>
      <c r="FDS9" s="195"/>
      <c r="FDT9" s="195"/>
      <c r="FDU9" s="195"/>
      <c r="FDV9" s="195"/>
      <c r="FDW9" s="195"/>
      <c r="FDX9" s="195"/>
      <c r="FDY9" s="195"/>
      <c r="FDZ9" s="195"/>
      <c r="FEA9" s="195"/>
      <c r="FEB9" s="195"/>
      <c r="FEC9" s="195"/>
      <c r="FED9" s="195"/>
      <c r="FEE9" s="195"/>
      <c r="FEF9" s="195"/>
      <c r="FEG9" s="195"/>
      <c r="FEH9" s="195"/>
      <c r="FEI9" s="195"/>
      <c r="FEJ9" s="195"/>
      <c r="FEK9" s="195"/>
      <c r="FEL9" s="195"/>
      <c r="FEM9" s="195"/>
      <c r="FEN9" s="195"/>
      <c r="FEO9" s="195"/>
      <c r="FEP9" s="195"/>
      <c r="FEQ9" s="195"/>
      <c r="FER9" s="195"/>
      <c r="FES9" s="195"/>
      <c r="FET9" s="195"/>
      <c r="FEU9" s="195"/>
      <c r="FEV9" s="195"/>
      <c r="FEW9" s="195"/>
      <c r="FEX9" s="195"/>
      <c r="FEY9" s="195"/>
      <c r="FEZ9" s="195"/>
      <c r="FFA9" s="195"/>
      <c r="FFB9" s="195"/>
      <c r="FFC9" s="195"/>
      <c r="FFD9" s="195"/>
      <c r="FFE9" s="195"/>
      <c r="FFF9" s="195"/>
      <c r="FFG9" s="195"/>
      <c r="FFH9" s="195"/>
      <c r="FFI9" s="195"/>
      <c r="FFJ9" s="195"/>
      <c r="FFK9" s="195"/>
      <c r="FFL9" s="195"/>
      <c r="FFM9" s="195"/>
      <c r="FFN9" s="195"/>
      <c r="FFO9" s="195"/>
      <c r="FFP9" s="195"/>
      <c r="FFQ9" s="195"/>
      <c r="FFR9" s="195"/>
      <c r="FFS9" s="195"/>
      <c r="FFT9" s="195"/>
      <c r="FFU9" s="195"/>
      <c r="FFV9" s="195"/>
      <c r="FFW9" s="195"/>
      <c r="FFX9" s="195"/>
      <c r="FFY9" s="195"/>
      <c r="FFZ9" s="195"/>
      <c r="FGA9" s="195"/>
      <c r="FGB9" s="195"/>
      <c r="FGC9" s="195"/>
      <c r="FGD9" s="195"/>
      <c r="FGE9" s="195"/>
      <c r="FGF9" s="195"/>
      <c r="FGG9" s="195"/>
      <c r="FGH9" s="195"/>
      <c r="FGI9" s="195"/>
      <c r="FGJ9" s="195"/>
      <c r="FGK9" s="195"/>
      <c r="FGL9" s="195"/>
      <c r="FGM9" s="195"/>
      <c r="FGN9" s="195"/>
      <c r="FGO9" s="195"/>
      <c r="FGP9" s="195"/>
      <c r="FGQ9" s="195"/>
      <c r="FGR9" s="195"/>
      <c r="FGS9" s="195"/>
      <c r="FGT9" s="195"/>
      <c r="FGU9" s="195"/>
      <c r="FGV9" s="195"/>
      <c r="FGW9" s="195"/>
      <c r="FGX9" s="195"/>
      <c r="FGY9" s="195"/>
      <c r="FGZ9" s="195"/>
      <c r="FHA9" s="195"/>
      <c r="FHB9" s="195"/>
      <c r="FHC9" s="195"/>
      <c r="FHD9" s="195"/>
      <c r="FHE9" s="195"/>
      <c r="FHF9" s="195"/>
      <c r="FHG9" s="195"/>
      <c r="FHH9" s="195"/>
      <c r="FHI9" s="195"/>
      <c r="FHJ9" s="195"/>
      <c r="FHK9" s="195"/>
      <c r="FHL9" s="195"/>
      <c r="FHM9" s="195"/>
      <c r="FHN9" s="195"/>
      <c r="FHO9" s="195"/>
      <c r="FHP9" s="195"/>
      <c r="FHQ9" s="195"/>
      <c r="FHR9" s="195"/>
      <c r="FHS9" s="195"/>
      <c r="FHT9" s="195"/>
      <c r="FHU9" s="195"/>
      <c r="FHV9" s="195"/>
      <c r="FHW9" s="195"/>
      <c r="FHX9" s="195"/>
      <c r="FHY9" s="195"/>
      <c r="FHZ9" s="195"/>
      <c r="FIA9" s="195"/>
      <c r="FIB9" s="195"/>
      <c r="FIC9" s="195"/>
      <c r="FID9" s="195"/>
      <c r="FIE9" s="195"/>
      <c r="FIF9" s="195"/>
      <c r="FIG9" s="195"/>
      <c r="FIH9" s="195"/>
      <c r="FII9" s="195"/>
      <c r="FIJ9" s="195"/>
      <c r="FIK9" s="195"/>
      <c r="FIL9" s="195"/>
      <c r="FIM9" s="195"/>
      <c r="FIN9" s="195"/>
      <c r="FIO9" s="195"/>
      <c r="FIP9" s="195"/>
      <c r="FIQ9" s="195"/>
      <c r="FIR9" s="195"/>
      <c r="FIS9" s="195"/>
      <c r="FIT9" s="195"/>
      <c r="FIU9" s="195"/>
      <c r="FIV9" s="195"/>
      <c r="FIW9" s="195"/>
      <c r="FIX9" s="195"/>
      <c r="FIY9" s="195"/>
      <c r="FIZ9" s="195"/>
      <c r="FJA9" s="195"/>
      <c r="FJB9" s="195"/>
      <c r="FJC9" s="195"/>
      <c r="FJD9" s="195"/>
      <c r="FJE9" s="195"/>
      <c r="FJF9" s="195"/>
      <c r="FJG9" s="195"/>
      <c r="FJH9" s="195"/>
      <c r="FJI9" s="195"/>
      <c r="FJJ9" s="195"/>
      <c r="FJK9" s="195"/>
      <c r="FJL9" s="195"/>
      <c r="FJM9" s="195"/>
      <c r="FJN9" s="195"/>
      <c r="FJO9" s="195"/>
      <c r="FJP9" s="195"/>
      <c r="FJQ9" s="195"/>
      <c r="FJR9" s="195"/>
      <c r="FJS9" s="195"/>
      <c r="FJT9" s="195"/>
      <c r="FJU9" s="195"/>
      <c r="FJV9" s="195"/>
      <c r="FJW9" s="195"/>
      <c r="FJX9" s="195"/>
      <c r="FJY9" s="195"/>
      <c r="FJZ9" s="195"/>
      <c r="FKA9" s="195"/>
      <c r="FKB9" s="195"/>
      <c r="FKC9" s="195"/>
      <c r="FKD9" s="195"/>
      <c r="FKE9" s="195"/>
      <c r="FKF9" s="195"/>
      <c r="FKG9" s="195"/>
      <c r="FKH9" s="195"/>
      <c r="FKI9" s="195"/>
      <c r="FKJ9" s="195"/>
      <c r="FKK9" s="195"/>
      <c r="FKL9" s="195"/>
      <c r="FKM9" s="195"/>
      <c r="FKN9" s="195"/>
      <c r="FKO9" s="195"/>
      <c r="FKP9" s="195"/>
      <c r="FKQ9" s="195"/>
      <c r="FKR9" s="195"/>
      <c r="FKS9" s="195"/>
      <c r="FKT9" s="195"/>
      <c r="FKU9" s="195"/>
      <c r="FKV9" s="195"/>
      <c r="FKW9" s="195"/>
      <c r="FKX9" s="195"/>
      <c r="FKY9" s="195"/>
      <c r="FKZ9" s="195"/>
      <c r="FLA9" s="195"/>
      <c r="FLB9" s="195"/>
      <c r="FLC9" s="195"/>
      <c r="FLD9" s="195"/>
      <c r="FLE9" s="195"/>
      <c r="FLF9" s="195"/>
      <c r="FLG9" s="195"/>
      <c r="FLH9" s="195"/>
      <c r="FLI9" s="195"/>
      <c r="FLJ9" s="195"/>
      <c r="FLK9" s="195"/>
      <c r="FLL9" s="195"/>
      <c r="FLM9" s="195"/>
      <c r="FLN9" s="195"/>
      <c r="FLO9" s="195"/>
      <c r="FLP9" s="195"/>
      <c r="FLQ9" s="195"/>
      <c r="FLR9" s="195"/>
      <c r="FLS9" s="195"/>
      <c r="FLT9" s="195"/>
      <c r="FLU9" s="195"/>
      <c r="FLV9" s="195"/>
      <c r="FLW9" s="195"/>
      <c r="FLX9" s="195"/>
      <c r="FLY9" s="195"/>
      <c r="FLZ9" s="195"/>
      <c r="FMA9" s="195"/>
      <c r="FMB9" s="195"/>
      <c r="FMC9" s="195"/>
      <c r="FMD9" s="195"/>
      <c r="FME9" s="195"/>
      <c r="FMF9" s="195"/>
      <c r="FMG9" s="195"/>
      <c r="FMH9" s="195"/>
      <c r="FMI9" s="195"/>
      <c r="FMJ9" s="195"/>
      <c r="FMK9" s="195"/>
      <c r="FML9" s="195"/>
      <c r="FMM9" s="195"/>
      <c r="FMN9" s="195"/>
      <c r="FMO9" s="195"/>
      <c r="FMP9" s="195"/>
      <c r="FMQ9" s="195"/>
      <c r="FMR9" s="195"/>
      <c r="FMS9" s="195"/>
      <c r="FMT9" s="195"/>
      <c r="FMU9" s="195"/>
      <c r="FMV9" s="195"/>
      <c r="FMW9" s="195"/>
      <c r="FMX9" s="195"/>
      <c r="FMY9" s="195"/>
      <c r="FMZ9" s="195"/>
      <c r="FNA9" s="195"/>
      <c r="FNB9" s="195"/>
      <c r="FNC9" s="195"/>
      <c r="FND9" s="195"/>
      <c r="FNE9" s="195"/>
      <c r="FNF9" s="195"/>
      <c r="FNG9" s="195"/>
      <c r="FNH9" s="195"/>
      <c r="FNI9" s="195"/>
      <c r="FNJ9" s="195"/>
      <c r="FNK9" s="195"/>
      <c r="FNL9" s="195"/>
      <c r="FNM9" s="195"/>
      <c r="FNN9" s="195"/>
      <c r="FNO9" s="195"/>
      <c r="FNP9" s="195"/>
      <c r="FNQ9" s="195"/>
      <c r="FNR9" s="195"/>
      <c r="FNS9" s="195"/>
      <c r="FNT9" s="195"/>
      <c r="FNU9" s="195"/>
      <c r="FNV9" s="195"/>
      <c r="FNW9" s="195"/>
      <c r="FNX9" s="195"/>
      <c r="FNY9" s="195"/>
      <c r="FNZ9" s="195"/>
      <c r="FOA9" s="195"/>
      <c r="FOB9" s="195"/>
      <c r="FOC9" s="195"/>
      <c r="FOD9" s="195"/>
      <c r="FOE9" s="195"/>
      <c r="FOF9" s="195"/>
      <c r="FOG9" s="195"/>
      <c r="FOH9" s="195"/>
      <c r="FOI9" s="195"/>
      <c r="FOJ9" s="195"/>
      <c r="FOK9" s="195"/>
      <c r="FOL9" s="195"/>
      <c r="FOM9" s="195"/>
      <c r="FON9" s="195"/>
      <c r="FOO9" s="195"/>
      <c r="FOP9" s="195"/>
      <c r="FOQ9" s="195"/>
      <c r="FOR9" s="195"/>
      <c r="FOS9" s="195"/>
      <c r="FOT9" s="195"/>
      <c r="FOU9" s="195"/>
      <c r="FOV9" s="195"/>
      <c r="FOW9" s="195"/>
      <c r="FOX9" s="195"/>
      <c r="FOY9" s="195"/>
      <c r="FOZ9" s="195"/>
      <c r="FPA9" s="195"/>
      <c r="FPB9" s="195"/>
      <c r="FPC9" s="195"/>
      <c r="FPD9" s="195"/>
      <c r="FPE9" s="195"/>
      <c r="FPF9" s="195"/>
      <c r="FPG9" s="195"/>
      <c r="FPH9" s="195"/>
      <c r="FPI9" s="195"/>
      <c r="FPJ9" s="195"/>
      <c r="FPK9" s="195"/>
      <c r="FPL9" s="195"/>
      <c r="FPM9" s="195"/>
      <c r="FPN9" s="195"/>
      <c r="FPO9" s="195"/>
      <c r="FPP9" s="195"/>
      <c r="FPQ9" s="195"/>
      <c r="FPR9" s="195"/>
      <c r="FPS9" s="195"/>
      <c r="FPT9" s="195"/>
      <c r="FPU9" s="195"/>
      <c r="FPV9" s="195"/>
      <c r="FPW9" s="195"/>
      <c r="FPX9" s="195"/>
      <c r="FPY9" s="195"/>
      <c r="FPZ9" s="195"/>
      <c r="FQA9" s="195"/>
      <c r="FQB9" s="195"/>
      <c r="FQC9" s="195"/>
      <c r="FQD9" s="195"/>
      <c r="FQE9" s="195"/>
      <c r="FQF9" s="195"/>
      <c r="FQG9" s="195"/>
      <c r="FQH9" s="195"/>
      <c r="FQI9" s="195"/>
      <c r="FQJ9" s="195"/>
      <c r="FQK9" s="195"/>
      <c r="FQL9" s="195"/>
      <c r="FQM9" s="195"/>
      <c r="FQN9" s="195"/>
      <c r="FQO9" s="195"/>
      <c r="FQP9" s="195"/>
      <c r="FQQ9" s="195"/>
      <c r="FQR9" s="195"/>
      <c r="FQS9" s="195"/>
      <c r="FQT9" s="195"/>
      <c r="FQU9" s="195"/>
      <c r="FQV9" s="195"/>
      <c r="FQW9" s="195"/>
      <c r="FQX9" s="195"/>
      <c r="FQY9" s="195"/>
      <c r="FQZ9" s="195"/>
      <c r="FRA9" s="195"/>
      <c r="FRB9" s="195"/>
      <c r="FRC9" s="195"/>
      <c r="FRD9" s="195"/>
      <c r="FRE9" s="195"/>
      <c r="FRF9" s="195"/>
      <c r="FRG9" s="195"/>
      <c r="FRH9" s="195"/>
      <c r="FRI9" s="195"/>
      <c r="FRJ9" s="195"/>
      <c r="FRK9" s="195"/>
      <c r="FRL9" s="195"/>
      <c r="FRM9" s="195"/>
      <c r="FRN9" s="195"/>
      <c r="FRO9" s="195"/>
      <c r="FRP9" s="195"/>
      <c r="FRQ9" s="195"/>
      <c r="FRR9" s="195"/>
      <c r="FRS9" s="195"/>
      <c r="FRT9" s="195"/>
      <c r="FRU9" s="195"/>
      <c r="FRV9" s="195"/>
      <c r="FRW9" s="195"/>
      <c r="FRX9" s="195"/>
      <c r="FRY9" s="195"/>
      <c r="FRZ9" s="195"/>
      <c r="FSA9" s="195"/>
      <c r="FSB9" s="195"/>
      <c r="FSC9" s="195"/>
      <c r="FSD9" s="195"/>
      <c r="FSE9" s="195"/>
      <c r="FSF9" s="195"/>
      <c r="FSG9" s="195"/>
      <c r="FSH9" s="195"/>
      <c r="FSI9" s="195"/>
      <c r="FSJ9" s="195"/>
      <c r="FSK9" s="195"/>
      <c r="FSL9" s="195"/>
      <c r="FSM9" s="195"/>
      <c r="FSN9" s="195"/>
      <c r="FSO9" s="195"/>
      <c r="FSP9" s="195"/>
      <c r="FSQ9" s="195"/>
      <c r="FSR9" s="195"/>
      <c r="FSS9" s="195"/>
      <c r="FST9" s="195"/>
      <c r="FSU9" s="195"/>
      <c r="FSV9" s="195"/>
      <c r="FSW9" s="195"/>
      <c r="FSX9" s="195"/>
      <c r="FSY9" s="195"/>
      <c r="FSZ9" s="195"/>
      <c r="FTA9" s="195"/>
      <c r="FTB9" s="195"/>
      <c r="FTC9" s="195"/>
      <c r="FTD9" s="195"/>
      <c r="FTE9" s="195"/>
      <c r="FTF9" s="195"/>
      <c r="FTG9" s="195"/>
      <c r="FTH9" s="195"/>
      <c r="FTI9" s="195"/>
      <c r="FTJ9" s="195"/>
      <c r="FTK9" s="195"/>
      <c r="FTL9" s="195"/>
      <c r="FTM9" s="195"/>
      <c r="FTN9" s="195"/>
      <c r="FTO9" s="195"/>
      <c r="FTP9" s="195"/>
      <c r="FTQ9" s="195"/>
      <c r="FTR9" s="195"/>
      <c r="FTS9" s="195"/>
      <c r="FTT9" s="195"/>
      <c r="FTU9" s="195"/>
      <c r="FTV9" s="195"/>
      <c r="FTW9" s="195"/>
      <c r="FTX9" s="195"/>
      <c r="FTY9" s="195"/>
      <c r="FTZ9" s="195"/>
      <c r="FUA9" s="195"/>
      <c r="FUB9" s="195"/>
      <c r="FUC9" s="195"/>
      <c r="FUD9" s="195"/>
      <c r="FUE9" s="195"/>
      <c r="FUF9" s="195"/>
      <c r="FUG9" s="195"/>
      <c r="FUH9" s="195"/>
      <c r="FUI9" s="195"/>
      <c r="FUJ9" s="195"/>
      <c r="FUK9" s="195"/>
      <c r="FUL9" s="195"/>
      <c r="FUM9" s="195"/>
      <c r="FUN9" s="195"/>
      <c r="FUO9" s="195"/>
      <c r="FUP9" s="195"/>
      <c r="FUQ9" s="195"/>
      <c r="FUR9" s="195"/>
      <c r="FUS9" s="195"/>
      <c r="FUT9" s="195"/>
      <c r="FUU9" s="195"/>
      <c r="FUV9" s="195"/>
      <c r="FUW9" s="195"/>
      <c r="FUX9" s="195"/>
      <c r="FUY9" s="195"/>
      <c r="FUZ9" s="195"/>
      <c r="FVA9" s="195"/>
      <c r="FVB9" s="195"/>
      <c r="FVC9" s="195"/>
      <c r="FVD9" s="195"/>
      <c r="FVE9" s="195"/>
      <c r="FVF9" s="195"/>
      <c r="FVG9" s="195"/>
      <c r="FVH9" s="195"/>
      <c r="FVI9" s="195"/>
      <c r="FVJ9" s="195"/>
      <c r="FVK9" s="195"/>
      <c r="FVL9" s="195"/>
      <c r="FVM9" s="195"/>
      <c r="FVN9" s="195"/>
      <c r="FVO9" s="195"/>
      <c r="FVP9" s="195"/>
      <c r="FVQ9" s="195"/>
      <c r="FVR9" s="195"/>
      <c r="FVS9" s="195"/>
      <c r="FVT9" s="195"/>
      <c r="FVU9" s="195"/>
      <c r="FVV9" s="195"/>
      <c r="FVW9" s="195"/>
      <c r="FVX9" s="195"/>
      <c r="FVY9" s="195"/>
      <c r="FVZ9" s="195"/>
      <c r="FWA9" s="195"/>
      <c r="FWB9" s="195"/>
      <c r="FWC9" s="195"/>
      <c r="FWD9" s="195"/>
      <c r="FWE9" s="195"/>
      <c r="FWF9" s="195"/>
      <c r="FWG9" s="195"/>
      <c r="FWH9" s="195"/>
      <c r="FWI9" s="195"/>
      <c r="FWJ9" s="195"/>
      <c r="FWK9" s="195"/>
      <c r="FWL9" s="195"/>
      <c r="FWM9" s="195"/>
      <c r="FWN9" s="195"/>
      <c r="FWO9" s="195"/>
      <c r="FWP9" s="195"/>
      <c r="FWQ9" s="195"/>
      <c r="FWR9" s="195"/>
      <c r="FWS9" s="195"/>
      <c r="FWT9" s="195"/>
      <c r="FWU9" s="195"/>
      <c r="FWV9" s="195"/>
      <c r="FWW9" s="195"/>
      <c r="FWX9" s="195"/>
      <c r="FWY9" s="195"/>
      <c r="FWZ9" s="195"/>
      <c r="FXA9" s="195"/>
      <c r="FXB9" s="195"/>
      <c r="FXC9" s="195"/>
      <c r="FXD9" s="195"/>
      <c r="FXE9" s="195"/>
      <c r="FXF9" s="195"/>
      <c r="FXG9" s="195"/>
      <c r="FXH9" s="195"/>
      <c r="FXI9" s="195"/>
      <c r="FXJ9" s="195"/>
      <c r="FXK9" s="195"/>
      <c r="FXL9" s="195"/>
      <c r="FXM9" s="195"/>
      <c r="FXN9" s="195"/>
      <c r="FXO9" s="195"/>
      <c r="FXP9" s="195"/>
      <c r="FXQ9" s="195"/>
      <c r="FXR9" s="195"/>
      <c r="FXS9" s="195"/>
      <c r="FXT9" s="195"/>
      <c r="FXU9" s="195"/>
      <c r="FXV9" s="195"/>
      <c r="FXW9" s="195"/>
      <c r="FXX9" s="195"/>
      <c r="FXY9" s="195"/>
      <c r="FXZ9" s="195"/>
      <c r="FYA9" s="195"/>
      <c r="FYB9" s="195"/>
      <c r="FYC9" s="195"/>
      <c r="FYD9" s="195"/>
      <c r="FYE9" s="195"/>
      <c r="FYF9" s="195"/>
      <c r="FYG9" s="195"/>
      <c r="FYH9" s="195"/>
      <c r="FYI9" s="195"/>
      <c r="FYJ9" s="195"/>
      <c r="FYK9" s="195"/>
      <c r="FYL9" s="195"/>
      <c r="FYM9" s="195"/>
      <c r="FYN9" s="195"/>
      <c r="FYO9" s="195"/>
      <c r="FYP9" s="195"/>
      <c r="FYQ9" s="195"/>
      <c r="FYR9" s="195"/>
      <c r="FYS9" s="195"/>
      <c r="FYT9" s="195"/>
      <c r="FYU9" s="195"/>
      <c r="FYV9" s="195"/>
      <c r="FYW9" s="195"/>
      <c r="FYX9" s="195"/>
      <c r="FYY9" s="195"/>
      <c r="FYZ9" s="195"/>
      <c r="FZA9" s="195"/>
      <c r="FZB9" s="195"/>
      <c r="FZC9" s="195"/>
      <c r="FZD9" s="195"/>
      <c r="FZE9" s="195"/>
      <c r="FZF9" s="195"/>
      <c r="FZG9" s="195"/>
      <c r="FZH9" s="195"/>
      <c r="FZI9" s="195"/>
      <c r="FZJ9" s="195"/>
      <c r="FZK9" s="195"/>
      <c r="FZL9" s="195"/>
      <c r="FZM9" s="195"/>
      <c r="FZN9" s="195"/>
      <c r="FZO9" s="195"/>
      <c r="FZP9" s="195"/>
      <c r="FZQ9" s="195"/>
      <c r="FZR9" s="195"/>
      <c r="FZS9" s="195"/>
      <c r="FZT9" s="195"/>
      <c r="FZU9" s="195"/>
      <c r="FZV9" s="195"/>
      <c r="FZW9" s="195"/>
      <c r="FZX9" s="195"/>
      <c r="FZY9" s="195"/>
      <c r="FZZ9" s="195"/>
      <c r="GAA9" s="195"/>
      <c r="GAB9" s="195"/>
      <c r="GAC9" s="195"/>
      <c r="GAD9" s="195"/>
      <c r="GAE9" s="195"/>
      <c r="GAF9" s="195"/>
      <c r="GAG9" s="195"/>
      <c r="GAH9" s="195"/>
      <c r="GAI9" s="195"/>
      <c r="GAJ9" s="195"/>
      <c r="GAK9" s="195"/>
      <c r="GAL9" s="195"/>
      <c r="GAM9" s="195"/>
      <c r="GAN9" s="195"/>
      <c r="GAO9" s="195"/>
      <c r="GAP9" s="195"/>
      <c r="GAQ9" s="195"/>
      <c r="GAR9" s="195"/>
      <c r="GAS9" s="195"/>
      <c r="GAT9" s="195"/>
      <c r="GAU9" s="195"/>
      <c r="GAV9" s="195"/>
      <c r="GAW9" s="195"/>
      <c r="GAX9" s="195"/>
      <c r="GAY9" s="195"/>
      <c r="GAZ9" s="195"/>
      <c r="GBA9" s="195"/>
      <c r="GBB9" s="195"/>
      <c r="GBC9" s="195"/>
      <c r="GBD9" s="195"/>
      <c r="GBE9" s="195"/>
      <c r="GBF9" s="195"/>
      <c r="GBG9" s="195"/>
      <c r="GBH9" s="195"/>
      <c r="GBI9" s="195"/>
      <c r="GBJ9" s="195"/>
      <c r="GBK9" s="195"/>
      <c r="GBL9" s="195"/>
      <c r="GBM9" s="195"/>
      <c r="GBN9" s="195"/>
      <c r="GBO9" s="195"/>
      <c r="GBP9" s="195"/>
      <c r="GBQ9" s="195"/>
      <c r="GBR9" s="195"/>
      <c r="GBS9" s="195"/>
      <c r="GBT9" s="195"/>
      <c r="GBU9" s="195"/>
      <c r="GBV9" s="195"/>
      <c r="GBW9" s="195"/>
      <c r="GBX9" s="195"/>
      <c r="GBY9" s="195"/>
      <c r="GBZ9" s="195"/>
      <c r="GCA9" s="195"/>
      <c r="GCB9" s="195"/>
      <c r="GCC9" s="195"/>
      <c r="GCD9" s="195"/>
      <c r="GCE9" s="195"/>
      <c r="GCF9" s="195"/>
      <c r="GCG9" s="195"/>
      <c r="GCH9" s="195"/>
      <c r="GCI9" s="195"/>
      <c r="GCJ9" s="195"/>
      <c r="GCK9" s="195"/>
      <c r="GCL9" s="195"/>
      <c r="GCM9" s="195"/>
      <c r="GCN9" s="195"/>
      <c r="GCO9" s="195"/>
      <c r="GCP9" s="195"/>
      <c r="GCQ9" s="195"/>
      <c r="GCR9" s="195"/>
      <c r="GCS9" s="195"/>
      <c r="GCT9" s="195"/>
      <c r="GCU9" s="195"/>
      <c r="GCV9" s="195"/>
      <c r="GCW9" s="195"/>
      <c r="GCX9" s="195"/>
      <c r="GCY9" s="195"/>
      <c r="GCZ9" s="195"/>
      <c r="GDA9" s="195"/>
      <c r="GDB9" s="195"/>
      <c r="GDC9" s="195"/>
      <c r="GDD9" s="195"/>
      <c r="GDE9" s="195"/>
      <c r="GDF9" s="195"/>
      <c r="GDG9" s="195"/>
      <c r="GDH9" s="195"/>
      <c r="GDI9" s="195"/>
      <c r="GDJ9" s="195"/>
      <c r="GDK9" s="195"/>
      <c r="GDL9" s="195"/>
      <c r="GDM9" s="195"/>
      <c r="GDN9" s="195"/>
      <c r="GDO9" s="195"/>
      <c r="GDP9" s="195"/>
      <c r="GDQ9" s="195"/>
      <c r="GDR9" s="195"/>
      <c r="GDS9" s="195"/>
      <c r="GDT9" s="195"/>
      <c r="GDU9" s="195"/>
      <c r="GDV9" s="195"/>
      <c r="GDW9" s="195"/>
      <c r="GDX9" s="195"/>
      <c r="GDY9" s="195"/>
      <c r="GDZ9" s="195"/>
      <c r="GEA9" s="195"/>
      <c r="GEB9" s="195"/>
      <c r="GEC9" s="195"/>
      <c r="GED9" s="195"/>
      <c r="GEE9" s="195"/>
      <c r="GEF9" s="195"/>
      <c r="GEG9" s="195"/>
      <c r="GEH9" s="195"/>
      <c r="GEI9" s="195"/>
      <c r="GEJ9" s="195"/>
      <c r="GEK9" s="195"/>
      <c r="GEL9" s="195"/>
      <c r="GEM9" s="195"/>
      <c r="GEN9" s="195"/>
      <c r="GEO9" s="195"/>
      <c r="GEP9" s="195"/>
      <c r="GEQ9" s="195"/>
      <c r="GER9" s="195"/>
      <c r="GES9" s="195"/>
      <c r="GET9" s="195"/>
      <c r="GEU9" s="195"/>
      <c r="GEV9" s="195"/>
      <c r="GEW9" s="195"/>
      <c r="GEX9" s="195"/>
      <c r="GEY9" s="195"/>
      <c r="GEZ9" s="195"/>
      <c r="GFA9" s="195"/>
      <c r="GFB9" s="195"/>
      <c r="GFC9" s="195"/>
      <c r="GFD9" s="195"/>
      <c r="GFE9" s="195"/>
      <c r="GFF9" s="195"/>
      <c r="GFG9" s="195"/>
      <c r="GFH9" s="195"/>
      <c r="GFI9" s="195"/>
      <c r="GFJ9" s="195"/>
      <c r="GFK9" s="195"/>
      <c r="GFL9" s="195"/>
      <c r="GFM9" s="195"/>
      <c r="GFN9" s="195"/>
      <c r="GFO9" s="195"/>
      <c r="GFP9" s="195"/>
      <c r="GFQ9" s="195"/>
      <c r="GFR9" s="195"/>
      <c r="GFS9" s="195"/>
      <c r="GFT9" s="195"/>
      <c r="GFU9" s="195"/>
      <c r="GFV9" s="195"/>
      <c r="GFW9" s="195"/>
      <c r="GFX9" s="195"/>
      <c r="GFY9" s="195"/>
      <c r="GFZ9" s="195"/>
      <c r="GGA9" s="195"/>
      <c r="GGB9" s="195"/>
      <c r="GGC9" s="195"/>
      <c r="GGD9" s="195"/>
      <c r="GGE9" s="195"/>
      <c r="GGF9" s="195"/>
      <c r="GGG9" s="195"/>
      <c r="GGH9" s="195"/>
      <c r="GGI9" s="195"/>
      <c r="GGJ9" s="195"/>
      <c r="GGK9" s="195"/>
      <c r="GGL9" s="195"/>
      <c r="GGM9" s="195"/>
      <c r="GGN9" s="195"/>
      <c r="GGO9" s="195"/>
      <c r="GGP9" s="195"/>
      <c r="GGQ9" s="195"/>
      <c r="GGR9" s="195"/>
      <c r="GGS9" s="195"/>
      <c r="GGT9" s="195"/>
      <c r="GGU9" s="195"/>
      <c r="GGV9" s="195"/>
      <c r="GGW9" s="195"/>
      <c r="GGX9" s="195"/>
      <c r="GGY9" s="195"/>
      <c r="GGZ9" s="195"/>
      <c r="GHA9" s="195"/>
      <c r="GHB9" s="195"/>
      <c r="GHC9" s="195"/>
      <c r="GHD9" s="195"/>
      <c r="GHE9" s="195"/>
      <c r="GHF9" s="195"/>
      <c r="GHG9" s="195"/>
      <c r="GHH9" s="195"/>
      <c r="GHI9" s="195"/>
      <c r="GHJ9" s="195"/>
      <c r="GHK9" s="195"/>
      <c r="GHL9" s="195"/>
      <c r="GHM9" s="195"/>
      <c r="GHN9" s="195"/>
      <c r="GHO9" s="195"/>
      <c r="GHP9" s="195"/>
      <c r="GHQ9" s="195"/>
      <c r="GHR9" s="195"/>
      <c r="GHS9" s="195"/>
      <c r="GHT9" s="195"/>
      <c r="GHU9" s="195"/>
      <c r="GHV9" s="195"/>
      <c r="GHW9" s="195"/>
      <c r="GHX9" s="195"/>
      <c r="GHY9" s="195"/>
      <c r="GHZ9" s="195"/>
      <c r="GIA9" s="195"/>
      <c r="GIB9" s="195"/>
      <c r="GIC9" s="195"/>
      <c r="GID9" s="195"/>
      <c r="GIE9" s="195"/>
      <c r="GIF9" s="195"/>
      <c r="GIG9" s="195"/>
      <c r="GIH9" s="195"/>
      <c r="GII9" s="195"/>
      <c r="GIJ9" s="195"/>
      <c r="GIK9" s="195"/>
      <c r="GIL9" s="195"/>
      <c r="GIM9" s="195"/>
      <c r="GIN9" s="195"/>
      <c r="GIO9" s="195"/>
      <c r="GIP9" s="195"/>
      <c r="GIQ9" s="195"/>
      <c r="GIR9" s="195"/>
      <c r="GIS9" s="195"/>
      <c r="GIT9" s="195"/>
      <c r="GIU9" s="195"/>
      <c r="GIV9" s="195"/>
      <c r="GIW9" s="195"/>
      <c r="GIX9" s="195"/>
      <c r="GIY9" s="195"/>
      <c r="GIZ9" s="195"/>
      <c r="GJA9" s="195"/>
      <c r="GJB9" s="195"/>
      <c r="GJC9" s="195"/>
      <c r="GJD9" s="195"/>
      <c r="GJE9" s="195"/>
      <c r="GJF9" s="195"/>
      <c r="GJG9" s="195"/>
      <c r="GJH9" s="195"/>
      <c r="GJI9" s="195"/>
      <c r="GJJ9" s="195"/>
      <c r="GJK9" s="195"/>
      <c r="GJL9" s="195"/>
      <c r="GJM9" s="195"/>
      <c r="GJN9" s="195"/>
      <c r="GJO9" s="195"/>
      <c r="GJP9" s="195"/>
      <c r="GJQ9" s="195"/>
      <c r="GJR9" s="195"/>
      <c r="GJS9" s="195"/>
      <c r="GJT9" s="195"/>
      <c r="GJU9" s="195"/>
      <c r="GJV9" s="195"/>
      <c r="GJW9" s="195"/>
      <c r="GJX9" s="195"/>
      <c r="GJY9" s="195"/>
      <c r="GJZ9" s="195"/>
      <c r="GKA9" s="195"/>
      <c r="GKB9" s="195"/>
      <c r="GKC9" s="195"/>
      <c r="GKD9" s="195"/>
      <c r="GKE9" s="195"/>
      <c r="GKF9" s="195"/>
      <c r="GKG9" s="195"/>
      <c r="GKH9" s="195"/>
      <c r="GKI9" s="195"/>
      <c r="GKJ9" s="195"/>
      <c r="GKK9" s="195"/>
      <c r="GKL9" s="195"/>
      <c r="GKM9" s="195"/>
      <c r="GKN9" s="195"/>
      <c r="GKO9" s="195"/>
      <c r="GKP9" s="195"/>
      <c r="GKQ9" s="195"/>
      <c r="GKR9" s="195"/>
      <c r="GKS9" s="195"/>
      <c r="GKT9" s="195"/>
      <c r="GKU9" s="195"/>
      <c r="GKV9" s="195"/>
      <c r="GKW9" s="195"/>
      <c r="GKX9" s="195"/>
      <c r="GKY9" s="195"/>
      <c r="GKZ9" s="195"/>
      <c r="GLA9" s="195"/>
      <c r="GLB9" s="195"/>
      <c r="GLC9" s="195"/>
      <c r="GLD9" s="195"/>
      <c r="GLE9" s="195"/>
      <c r="GLF9" s="195"/>
      <c r="GLG9" s="195"/>
      <c r="GLH9" s="195"/>
      <c r="GLI9" s="195"/>
      <c r="GLJ9" s="195"/>
      <c r="GLK9" s="195"/>
      <c r="GLL9" s="195"/>
      <c r="GLM9" s="195"/>
      <c r="GLN9" s="195"/>
      <c r="GLO9" s="195"/>
      <c r="GLP9" s="195"/>
      <c r="GLQ9" s="195"/>
      <c r="GLR9" s="195"/>
      <c r="GLS9" s="195"/>
      <c r="GLT9" s="195"/>
      <c r="GLU9" s="195"/>
      <c r="GLV9" s="195"/>
      <c r="GLW9" s="195"/>
      <c r="GLX9" s="195"/>
      <c r="GLY9" s="195"/>
      <c r="GLZ9" s="195"/>
      <c r="GMA9" s="195"/>
      <c r="GMB9" s="195"/>
      <c r="GMC9" s="195"/>
      <c r="GMD9" s="195"/>
      <c r="GME9" s="195"/>
      <c r="GMF9" s="195"/>
      <c r="GMG9" s="195"/>
      <c r="GMH9" s="195"/>
      <c r="GMI9" s="195"/>
      <c r="GMJ9" s="195"/>
      <c r="GMK9" s="195"/>
      <c r="GML9" s="195"/>
      <c r="GMM9" s="195"/>
      <c r="GMN9" s="195"/>
      <c r="GMO9" s="195"/>
      <c r="GMP9" s="195"/>
      <c r="GMQ9" s="195"/>
      <c r="GMR9" s="195"/>
      <c r="GMS9" s="195"/>
      <c r="GMT9" s="195"/>
      <c r="GMU9" s="195"/>
      <c r="GMV9" s="195"/>
      <c r="GMW9" s="195"/>
      <c r="GMX9" s="195"/>
      <c r="GMY9" s="195"/>
      <c r="GMZ9" s="195"/>
      <c r="GNA9" s="195"/>
      <c r="GNB9" s="195"/>
      <c r="GNC9" s="195"/>
      <c r="GND9" s="195"/>
      <c r="GNE9" s="195"/>
      <c r="GNF9" s="195"/>
      <c r="GNG9" s="195"/>
      <c r="GNH9" s="195"/>
      <c r="GNI9" s="195"/>
      <c r="GNJ9" s="195"/>
      <c r="GNK9" s="195"/>
      <c r="GNL9" s="195"/>
      <c r="GNM9" s="195"/>
      <c r="GNN9" s="195"/>
      <c r="GNO9" s="195"/>
      <c r="GNP9" s="195"/>
      <c r="GNQ9" s="195"/>
      <c r="GNR9" s="195"/>
      <c r="GNS9" s="195"/>
      <c r="GNT9" s="195"/>
      <c r="GNU9" s="195"/>
      <c r="GNV9" s="195"/>
      <c r="GNW9" s="195"/>
      <c r="GNX9" s="195"/>
      <c r="GNY9" s="195"/>
      <c r="GNZ9" s="195"/>
      <c r="GOA9" s="195"/>
      <c r="GOB9" s="195"/>
      <c r="GOC9" s="195"/>
      <c r="GOD9" s="195"/>
      <c r="GOE9" s="195"/>
      <c r="GOF9" s="195"/>
      <c r="GOG9" s="195"/>
      <c r="GOH9" s="195"/>
      <c r="GOI9" s="195"/>
      <c r="GOJ9" s="195"/>
      <c r="GOK9" s="195"/>
      <c r="GOL9" s="195"/>
      <c r="GOM9" s="195"/>
      <c r="GON9" s="195"/>
      <c r="GOO9" s="195"/>
      <c r="GOP9" s="195"/>
      <c r="GOQ9" s="195"/>
      <c r="GOR9" s="195"/>
      <c r="GOS9" s="195"/>
      <c r="GOT9" s="195"/>
      <c r="GOU9" s="195"/>
      <c r="GOV9" s="195"/>
      <c r="GOW9" s="195"/>
      <c r="GOX9" s="195"/>
      <c r="GOY9" s="195"/>
      <c r="GOZ9" s="195"/>
      <c r="GPA9" s="195"/>
      <c r="GPB9" s="195"/>
      <c r="GPC9" s="195"/>
      <c r="GPD9" s="195"/>
      <c r="GPE9" s="195"/>
      <c r="GPF9" s="195"/>
      <c r="GPG9" s="195"/>
      <c r="GPH9" s="195"/>
      <c r="GPI9" s="195"/>
      <c r="GPJ9" s="195"/>
      <c r="GPK9" s="195"/>
      <c r="GPL9" s="195"/>
      <c r="GPM9" s="195"/>
      <c r="GPN9" s="195"/>
      <c r="GPO9" s="195"/>
      <c r="GPP9" s="195"/>
      <c r="GPQ9" s="195"/>
      <c r="GPR9" s="195"/>
      <c r="GPS9" s="195"/>
      <c r="GPT9" s="195"/>
      <c r="GPU9" s="195"/>
      <c r="GPV9" s="195"/>
      <c r="GPW9" s="195"/>
      <c r="GPX9" s="195"/>
      <c r="GPY9" s="195"/>
      <c r="GPZ9" s="195"/>
      <c r="GQA9" s="195"/>
      <c r="GQB9" s="195"/>
      <c r="GQC9" s="195"/>
      <c r="GQD9" s="195"/>
      <c r="GQE9" s="195"/>
      <c r="GQF9" s="195"/>
      <c r="GQG9" s="195"/>
      <c r="GQH9" s="195"/>
      <c r="GQI9" s="195"/>
      <c r="GQJ9" s="195"/>
      <c r="GQK9" s="195"/>
      <c r="GQL9" s="195"/>
      <c r="GQM9" s="195"/>
      <c r="GQN9" s="195"/>
      <c r="GQO9" s="195"/>
      <c r="GQP9" s="195"/>
      <c r="GQQ9" s="195"/>
      <c r="GQR9" s="195"/>
      <c r="GQS9" s="195"/>
      <c r="GQT9" s="195"/>
      <c r="GQU9" s="195"/>
      <c r="GQV9" s="195"/>
      <c r="GQW9" s="195"/>
      <c r="GQX9" s="195"/>
      <c r="GQY9" s="195"/>
      <c r="GQZ9" s="195"/>
      <c r="GRA9" s="195"/>
      <c r="GRB9" s="195"/>
      <c r="GRC9" s="195"/>
      <c r="GRD9" s="195"/>
      <c r="GRE9" s="195"/>
      <c r="GRF9" s="195"/>
      <c r="GRG9" s="195"/>
      <c r="GRH9" s="195"/>
      <c r="GRI9" s="195"/>
      <c r="GRJ9" s="195"/>
      <c r="GRK9" s="195"/>
      <c r="GRL9" s="195"/>
      <c r="GRM9" s="195"/>
      <c r="GRN9" s="195"/>
      <c r="GRO9" s="195"/>
      <c r="GRP9" s="195"/>
      <c r="GRQ9" s="195"/>
      <c r="GRR9" s="195"/>
      <c r="GRS9" s="195"/>
      <c r="GRT9" s="195"/>
      <c r="GRU9" s="195"/>
      <c r="GRV9" s="195"/>
      <c r="GRW9" s="195"/>
      <c r="GRX9" s="195"/>
      <c r="GRY9" s="195"/>
      <c r="GRZ9" s="195"/>
      <c r="GSA9" s="195"/>
      <c r="GSB9" s="195"/>
      <c r="GSC9" s="195"/>
      <c r="GSD9" s="195"/>
      <c r="GSE9" s="195"/>
      <c r="GSF9" s="195"/>
      <c r="GSG9" s="195"/>
      <c r="GSH9" s="195"/>
      <c r="GSI9" s="195"/>
      <c r="GSJ9" s="195"/>
      <c r="GSK9" s="195"/>
      <c r="GSL9" s="195"/>
      <c r="GSM9" s="195"/>
      <c r="GSN9" s="195"/>
      <c r="GSO9" s="195"/>
      <c r="GSP9" s="195"/>
      <c r="GSQ9" s="195"/>
      <c r="GSR9" s="195"/>
      <c r="GSS9" s="195"/>
      <c r="GST9" s="195"/>
      <c r="GSU9" s="195"/>
      <c r="GSV9" s="195"/>
      <c r="GSW9" s="195"/>
      <c r="GSX9" s="195"/>
      <c r="GSY9" s="195"/>
      <c r="GSZ9" s="195"/>
      <c r="GTA9" s="195"/>
      <c r="GTB9" s="195"/>
      <c r="GTC9" s="195"/>
      <c r="GTD9" s="195"/>
      <c r="GTE9" s="195"/>
      <c r="GTF9" s="195"/>
      <c r="GTG9" s="195"/>
      <c r="GTH9" s="195"/>
      <c r="GTI9" s="195"/>
      <c r="GTJ9" s="195"/>
      <c r="GTK9" s="195"/>
      <c r="GTL9" s="195"/>
      <c r="GTM9" s="195"/>
      <c r="GTN9" s="195"/>
      <c r="GTO9" s="195"/>
      <c r="GTP9" s="195"/>
      <c r="GTQ9" s="195"/>
      <c r="GTR9" s="195"/>
      <c r="GTS9" s="195"/>
      <c r="GTT9" s="195"/>
      <c r="GTU9" s="195"/>
      <c r="GTV9" s="195"/>
      <c r="GTW9" s="195"/>
      <c r="GTX9" s="195"/>
      <c r="GTY9" s="195"/>
      <c r="GTZ9" s="195"/>
      <c r="GUA9" s="195"/>
      <c r="GUB9" s="195"/>
      <c r="GUC9" s="195"/>
      <c r="GUD9" s="195"/>
      <c r="GUE9" s="195"/>
      <c r="GUF9" s="195"/>
      <c r="GUG9" s="195"/>
      <c r="GUH9" s="195"/>
      <c r="GUI9" s="195"/>
      <c r="GUJ9" s="195"/>
      <c r="GUK9" s="195"/>
      <c r="GUL9" s="195"/>
      <c r="GUM9" s="195"/>
      <c r="GUN9" s="195"/>
      <c r="GUO9" s="195"/>
      <c r="GUP9" s="195"/>
      <c r="GUQ9" s="195"/>
      <c r="GUR9" s="195"/>
      <c r="GUS9" s="195"/>
      <c r="GUT9" s="195"/>
      <c r="GUU9" s="195"/>
      <c r="GUV9" s="195"/>
      <c r="GUW9" s="195"/>
      <c r="GUX9" s="195"/>
      <c r="GUY9" s="195"/>
      <c r="GUZ9" s="195"/>
      <c r="GVA9" s="195"/>
      <c r="GVB9" s="195"/>
      <c r="GVC9" s="195"/>
      <c r="GVD9" s="195"/>
      <c r="GVE9" s="195"/>
      <c r="GVF9" s="195"/>
      <c r="GVG9" s="195"/>
      <c r="GVH9" s="195"/>
      <c r="GVI9" s="195"/>
      <c r="GVJ9" s="195"/>
      <c r="GVK9" s="195"/>
      <c r="GVL9" s="195"/>
      <c r="GVM9" s="195"/>
      <c r="GVN9" s="195"/>
      <c r="GVO9" s="195"/>
      <c r="GVP9" s="195"/>
      <c r="GVQ9" s="195"/>
      <c r="GVR9" s="195"/>
      <c r="GVS9" s="195"/>
      <c r="GVT9" s="195"/>
      <c r="GVU9" s="195"/>
      <c r="GVV9" s="195"/>
      <c r="GVW9" s="195"/>
      <c r="GVX9" s="195"/>
      <c r="GVY9" s="195"/>
      <c r="GVZ9" s="195"/>
      <c r="GWA9" s="195"/>
      <c r="GWB9" s="195"/>
      <c r="GWC9" s="195"/>
      <c r="GWD9" s="195"/>
      <c r="GWE9" s="195"/>
      <c r="GWF9" s="195"/>
      <c r="GWG9" s="195"/>
      <c r="GWH9" s="195"/>
      <c r="GWI9" s="195"/>
      <c r="GWJ9" s="195"/>
      <c r="GWK9" s="195"/>
      <c r="GWL9" s="195"/>
      <c r="GWM9" s="195"/>
      <c r="GWN9" s="195"/>
      <c r="GWO9" s="195"/>
      <c r="GWP9" s="195"/>
      <c r="GWQ9" s="195"/>
      <c r="GWR9" s="195"/>
      <c r="GWS9" s="195"/>
      <c r="GWT9" s="195"/>
      <c r="GWU9" s="195"/>
      <c r="GWV9" s="195"/>
      <c r="GWW9" s="195"/>
      <c r="GWX9" s="195"/>
      <c r="GWY9" s="195"/>
      <c r="GWZ9" s="195"/>
      <c r="GXA9" s="195"/>
      <c r="GXB9" s="195"/>
      <c r="GXC9" s="195"/>
      <c r="GXD9" s="195"/>
      <c r="GXE9" s="195"/>
      <c r="GXF9" s="195"/>
      <c r="GXG9" s="195"/>
      <c r="GXH9" s="195"/>
      <c r="GXI9" s="195"/>
      <c r="GXJ9" s="195"/>
      <c r="GXK9" s="195"/>
      <c r="GXL9" s="195"/>
      <c r="GXM9" s="195"/>
      <c r="GXN9" s="195"/>
      <c r="GXO9" s="195"/>
      <c r="GXP9" s="195"/>
      <c r="GXQ9" s="195"/>
      <c r="GXR9" s="195"/>
      <c r="GXS9" s="195"/>
      <c r="GXT9" s="195"/>
      <c r="GXU9" s="195"/>
      <c r="GXV9" s="195"/>
      <c r="GXW9" s="195"/>
      <c r="GXX9" s="195"/>
      <c r="GXY9" s="195"/>
      <c r="GXZ9" s="195"/>
      <c r="GYA9" s="195"/>
      <c r="GYB9" s="195"/>
      <c r="GYC9" s="195"/>
      <c r="GYD9" s="195"/>
      <c r="GYE9" s="195"/>
      <c r="GYF9" s="195"/>
      <c r="GYG9" s="195"/>
      <c r="GYH9" s="195"/>
      <c r="GYI9" s="195"/>
      <c r="GYJ9" s="195"/>
      <c r="GYK9" s="195"/>
      <c r="GYL9" s="195"/>
      <c r="GYM9" s="195"/>
      <c r="GYN9" s="195"/>
      <c r="GYO9" s="195"/>
      <c r="GYP9" s="195"/>
      <c r="GYQ9" s="195"/>
      <c r="GYR9" s="195"/>
      <c r="GYS9" s="195"/>
      <c r="GYT9" s="195"/>
      <c r="GYU9" s="195"/>
      <c r="GYV9" s="195"/>
      <c r="GYW9" s="195"/>
      <c r="GYX9" s="195"/>
      <c r="GYY9" s="195"/>
      <c r="GYZ9" s="195"/>
      <c r="GZA9" s="195"/>
      <c r="GZB9" s="195"/>
      <c r="GZC9" s="195"/>
      <c r="GZD9" s="195"/>
      <c r="GZE9" s="195"/>
      <c r="GZF9" s="195"/>
      <c r="GZG9" s="195"/>
      <c r="GZH9" s="195"/>
      <c r="GZI9" s="195"/>
      <c r="GZJ9" s="195"/>
      <c r="GZK9" s="195"/>
      <c r="GZL9" s="195"/>
      <c r="GZM9" s="195"/>
      <c r="GZN9" s="195"/>
      <c r="GZO9" s="195"/>
      <c r="GZP9" s="195"/>
      <c r="GZQ9" s="195"/>
      <c r="GZR9" s="195"/>
      <c r="GZS9" s="195"/>
      <c r="GZT9" s="195"/>
      <c r="GZU9" s="195"/>
      <c r="GZV9" s="195"/>
      <c r="GZW9" s="195"/>
      <c r="GZX9" s="195"/>
      <c r="GZY9" s="195"/>
      <c r="GZZ9" s="195"/>
      <c r="HAA9" s="195"/>
      <c r="HAB9" s="195"/>
      <c r="HAC9" s="195"/>
      <c r="HAD9" s="195"/>
      <c r="HAE9" s="195"/>
      <c r="HAF9" s="195"/>
      <c r="HAG9" s="195"/>
      <c r="HAH9" s="195"/>
      <c r="HAI9" s="195"/>
      <c r="HAJ9" s="195"/>
      <c r="HAK9" s="195"/>
      <c r="HAL9" s="195"/>
      <c r="HAM9" s="195"/>
      <c r="HAN9" s="195"/>
      <c r="HAO9" s="195"/>
      <c r="HAP9" s="195"/>
      <c r="HAQ9" s="195"/>
      <c r="HAR9" s="195"/>
      <c r="HAS9" s="195"/>
      <c r="HAT9" s="195"/>
      <c r="HAU9" s="195"/>
      <c r="HAV9" s="195"/>
      <c r="HAW9" s="195"/>
      <c r="HAX9" s="195"/>
      <c r="HAY9" s="195"/>
      <c r="HAZ9" s="195"/>
      <c r="HBA9" s="195"/>
      <c r="HBB9" s="195"/>
      <c r="HBC9" s="195"/>
      <c r="HBD9" s="195"/>
      <c r="HBE9" s="195"/>
      <c r="HBF9" s="195"/>
      <c r="HBG9" s="195"/>
      <c r="HBH9" s="195"/>
      <c r="HBI9" s="195"/>
      <c r="HBJ9" s="195"/>
      <c r="HBK9" s="195"/>
      <c r="HBL9" s="195"/>
      <c r="HBM9" s="195"/>
      <c r="HBN9" s="195"/>
      <c r="HBO9" s="195"/>
      <c r="HBP9" s="195"/>
      <c r="HBQ9" s="195"/>
      <c r="HBR9" s="195"/>
      <c r="HBS9" s="195"/>
      <c r="HBT9" s="195"/>
      <c r="HBU9" s="195"/>
      <c r="HBV9" s="195"/>
      <c r="HBW9" s="195"/>
      <c r="HBX9" s="195"/>
      <c r="HBY9" s="195"/>
      <c r="HBZ9" s="195"/>
      <c r="HCA9" s="195"/>
      <c r="HCB9" s="195"/>
      <c r="HCC9" s="195"/>
      <c r="HCD9" s="195"/>
      <c r="HCE9" s="195"/>
      <c r="HCF9" s="195"/>
      <c r="HCG9" s="195"/>
      <c r="HCH9" s="195"/>
      <c r="HCI9" s="195"/>
      <c r="HCJ9" s="195"/>
      <c r="HCK9" s="195"/>
      <c r="HCL9" s="195"/>
      <c r="HCM9" s="195"/>
      <c r="HCN9" s="195"/>
      <c r="HCO9" s="195"/>
      <c r="HCP9" s="195"/>
      <c r="HCQ9" s="195"/>
      <c r="HCR9" s="195"/>
      <c r="HCS9" s="195"/>
      <c r="HCT9" s="195"/>
      <c r="HCU9" s="195"/>
      <c r="HCV9" s="195"/>
      <c r="HCW9" s="195"/>
      <c r="HCX9" s="195"/>
      <c r="HCY9" s="195"/>
      <c r="HCZ9" s="195"/>
      <c r="HDA9" s="195"/>
      <c r="HDB9" s="195"/>
      <c r="HDC9" s="195"/>
      <c r="HDD9" s="195"/>
      <c r="HDE9" s="195"/>
      <c r="HDF9" s="195"/>
      <c r="HDG9" s="195"/>
      <c r="HDH9" s="195"/>
      <c r="HDI9" s="195"/>
      <c r="HDJ9" s="195"/>
      <c r="HDK9" s="195"/>
      <c r="HDL9" s="195"/>
      <c r="HDM9" s="195"/>
      <c r="HDN9" s="195"/>
      <c r="HDO9" s="195"/>
      <c r="HDP9" s="195"/>
      <c r="HDQ9" s="195"/>
      <c r="HDR9" s="195"/>
      <c r="HDS9" s="195"/>
      <c r="HDT9" s="195"/>
      <c r="HDU9" s="195"/>
      <c r="HDV9" s="195"/>
      <c r="HDW9" s="195"/>
      <c r="HDX9" s="195"/>
      <c r="HDY9" s="195"/>
      <c r="HDZ9" s="195"/>
      <c r="HEA9" s="195"/>
      <c r="HEB9" s="195"/>
      <c r="HEC9" s="195"/>
      <c r="HED9" s="195"/>
      <c r="HEE9" s="195"/>
      <c r="HEF9" s="195"/>
      <c r="HEG9" s="195"/>
      <c r="HEH9" s="195"/>
      <c r="HEI9" s="195"/>
      <c r="HEJ9" s="195"/>
      <c r="HEK9" s="195"/>
      <c r="HEL9" s="195"/>
      <c r="HEM9" s="195"/>
      <c r="HEN9" s="195"/>
      <c r="HEO9" s="195"/>
      <c r="HEP9" s="195"/>
      <c r="HEQ9" s="195"/>
      <c r="HER9" s="195"/>
      <c r="HES9" s="195"/>
      <c r="HET9" s="195"/>
      <c r="HEU9" s="195"/>
      <c r="HEV9" s="195"/>
      <c r="HEW9" s="195"/>
      <c r="HEX9" s="195"/>
      <c r="HEY9" s="195"/>
      <c r="HEZ9" s="195"/>
      <c r="HFA9" s="195"/>
      <c r="HFB9" s="195"/>
      <c r="HFC9" s="195"/>
      <c r="HFD9" s="195"/>
      <c r="HFE9" s="195"/>
      <c r="HFF9" s="195"/>
      <c r="HFG9" s="195"/>
      <c r="HFH9" s="195"/>
      <c r="HFI9" s="195"/>
      <c r="HFJ9" s="195"/>
      <c r="HFK9" s="195"/>
      <c r="HFL9" s="195"/>
      <c r="HFM9" s="195"/>
      <c r="HFN9" s="195"/>
      <c r="HFO9" s="195"/>
      <c r="HFP9" s="195"/>
      <c r="HFQ9" s="195"/>
      <c r="HFR9" s="195"/>
      <c r="HFS9" s="195"/>
      <c r="HFT9" s="195"/>
      <c r="HFU9" s="195"/>
      <c r="HFV9" s="195"/>
      <c r="HFW9" s="195"/>
      <c r="HFX9" s="195"/>
      <c r="HFY9" s="195"/>
      <c r="HFZ9" s="195"/>
      <c r="HGA9" s="195"/>
      <c r="HGB9" s="195"/>
      <c r="HGC9" s="195"/>
      <c r="HGD9" s="195"/>
      <c r="HGE9" s="195"/>
      <c r="HGF9" s="195"/>
      <c r="HGG9" s="195"/>
      <c r="HGH9" s="195"/>
      <c r="HGI9" s="195"/>
      <c r="HGJ9" s="195"/>
      <c r="HGK9" s="195"/>
      <c r="HGL9" s="195"/>
      <c r="HGM9" s="195"/>
      <c r="HGN9" s="195"/>
      <c r="HGO9" s="195"/>
      <c r="HGP9" s="195"/>
      <c r="HGQ9" s="195"/>
      <c r="HGR9" s="195"/>
      <c r="HGS9" s="195"/>
      <c r="HGT9" s="195"/>
      <c r="HGU9" s="195"/>
      <c r="HGV9" s="195"/>
      <c r="HGW9" s="195"/>
      <c r="HGX9" s="195"/>
      <c r="HGY9" s="195"/>
      <c r="HGZ9" s="195"/>
      <c r="HHA9" s="195"/>
      <c r="HHB9" s="195"/>
      <c r="HHC9" s="195"/>
      <c r="HHD9" s="195"/>
      <c r="HHE9" s="195"/>
      <c r="HHF9" s="195"/>
      <c r="HHG9" s="195"/>
      <c r="HHH9" s="195"/>
      <c r="HHI9" s="195"/>
      <c r="HHJ9" s="195"/>
      <c r="HHK9" s="195"/>
      <c r="HHL9" s="195"/>
      <c r="HHM9" s="195"/>
      <c r="HHN9" s="195"/>
      <c r="HHO9" s="195"/>
      <c r="HHP9" s="195"/>
      <c r="HHQ9" s="195"/>
      <c r="HHR9" s="195"/>
      <c r="HHS9" s="195"/>
      <c r="HHT9" s="195"/>
      <c r="HHU9" s="195"/>
      <c r="HHV9" s="195"/>
      <c r="HHW9" s="195"/>
      <c r="HHX9" s="195"/>
      <c r="HHY9" s="195"/>
      <c r="HHZ9" s="195"/>
      <c r="HIA9" s="195"/>
      <c r="HIB9" s="195"/>
      <c r="HIC9" s="195"/>
      <c r="HID9" s="195"/>
      <c r="HIE9" s="195"/>
      <c r="HIF9" s="195"/>
      <c r="HIG9" s="195"/>
      <c r="HIH9" s="195"/>
      <c r="HII9" s="195"/>
      <c r="HIJ9" s="195"/>
      <c r="HIK9" s="195"/>
      <c r="HIL9" s="195"/>
      <c r="HIM9" s="195"/>
      <c r="HIN9" s="195"/>
      <c r="HIO9" s="195"/>
      <c r="HIP9" s="195"/>
      <c r="HIQ9" s="195"/>
      <c r="HIR9" s="195"/>
      <c r="HIS9" s="195"/>
      <c r="HIT9" s="195"/>
      <c r="HIU9" s="195"/>
      <c r="HIV9" s="195"/>
      <c r="HIW9" s="195"/>
      <c r="HIX9" s="195"/>
      <c r="HIY9" s="195"/>
      <c r="HIZ9" s="195"/>
      <c r="HJA9" s="195"/>
      <c r="HJB9" s="195"/>
      <c r="HJC9" s="195"/>
      <c r="HJD9" s="195"/>
      <c r="HJE9" s="195"/>
      <c r="HJF9" s="195"/>
      <c r="HJG9" s="195"/>
      <c r="HJH9" s="195"/>
      <c r="HJI9" s="195"/>
      <c r="HJJ9" s="195"/>
      <c r="HJK9" s="195"/>
      <c r="HJL9" s="195"/>
      <c r="HJM9" s="195"/>
      <c r="HJN9" s="195"/>
      <c r="HJO9" s="195"/>
      <c r="HJP9" s="195"/>
      <c r="HJQ9" s="195"/>
      <c r="HJR9" s="195"/>
      <c r="HJS9" s="195"/>
      <c r="HJT9" s="195"/>
      <c r="HJU9" s="195"/>
      <c r="HJV9" s="195"/>
      <c r="HJW9" s="195"/>
      <c r="HJX9" s="195"/>
      <c r="HJY9" s="195"/>
      <c r="HJZ9" s="195"/>
      <c r="HKA9" s="195"/>
      <c r="HKB9" s="195"/>
      <c r="HKC9" s="195"/>
      <c r="HKD9" s="195"/>
      <c r="HKE9" s="195"/>
      <c r="HKF9" s="195"/>
      <c r="HKG9" s="195"/>
      <c r="HKH9" s="195"/>
      <c r="HKI9" s="195"/>
      <c r="HKJ9" s="195"/>
      <c r="HKK9" s="195"/>
      <c r="HKL9" s="195"/>
      <c r="HKM9" s="195"/>
      <c r="HKN9" s="195"/>
      <c r="HKO9" s="195"/>
      <c r="HKP9" s="195"/>
      <c r="HKQ9" s="195"/>
      <c r="HKR9" s="195"/>
      <c r="HKS9" s="195"/>
      <c r="HKT9" s="195"/>
      <c r="HKU9" s="195"/>
      <c r="HKV9" s="195"/>
      <c r="HKW9" s="195"/>
      <c r="HKX9" s="195"/>
      <c r="HKY9" s="195"/>
      <c r="HKZ9" s="195"/>
      <c r="HLA9" s="195"/>
      <c r="HLB9" s="195"/>
      <c r="HLC9" s="195"/>
      <c r="HLD9" s="195"/>
      <c r="HLE9" s="195"/>
      <c r="HLF9" s="195"/>
      <c r="HLG9" s="195"/>
      <c r="HLH9" s="195"/>
      <c r="HLI9" s="195"/>
      <c r="HLJ9" s="195"/>
      <c r="HLK9" s="195"/>
      <c r="HLL9" s="195"/>
      <c r="HLM9" s="195"/>
      <c r="HLN9" s="195"/>
      <c r="HLO9" s="195"/>
      <c r="HLP9" s="195"/>
      <c r="HLQ9" s="195"/>
      <c r="HLR9" s="195"/>
      <c r="HLS9" s="195"/>
      <c r="HLT9" s="195"/>
      <c r="HLU9" s="195"/>
      <c r="HLV9" s="195"/>
      <c r="HLW9" s="195"/>
      <c r="HLX9" s="195"/>
      <c r="HLY9" s="195"/>
      <c r="HLZ9" s="195"/>
      <c r="HMA9" s="195"/>
      <c r="HMB9" s="195"/>
      <c r="HMC9" s="195"/>
      <c r="HMD9" s="195"/>
      <c r="HME9" s="195"/>
      <c r="HMF9" s="195"/>
      <c r="HMG9" s="195"/>
      <c r="HMH9" s="195"/>
      <c r="HMI9" s="195"/>
      <c r="HMJ9" s="195"/>
      <c r="HMK9" s="195"/>
      <c r="HML9" s="195"/>
      <c r="HMM9" s="195"/>
      <c r="HMN9" s="195"/>
      <c r="HMO9" s="195"/>
      <c r="HMP9" s="195"/>
      <c r="HMQ9" s="195"/>
      <c r="HMR9" s="195"/>
      <c r="HMS9" s="195"/>
      <c r="HMT9" s="195"/>
      <c r="HMU9" s="195"/>
      <c r="HMV9" s="195"/>
      <c r="HMW9" s="195"/>
      <c r="HMX9" s="195"/>
      <c r="HMY9" s="195"/>
      <c r="HMZ9" s="195"/>
      <c r="HNA9" s="195"/>
      <c r="HNB9" s="195"/>
      <c r="HNC9" s="195"/>
      <c r="HND9" s="195"/>
      <c r="HNE9" s="195"/>
      <c r="HNF9" s="195"/>
      <c r="HNG9" s="195"/>
      <c r="HNH9" s="195"/>
      <c r="HNI9" s="195"/>
      <c r="HNJ9" s="195"/>
      <c r="HNK9" s="195"/>
      <c r="HNL9" s="195"/>
      <c r="HNM9" s="195"/>
      <c r="HNN9" s="195"/>
      <c r="HNO9" s="195"/>
      <c r="HNP9" s="195"/>
      <c r="HNQ9" s="195"/>
      <c r="HNR9" s="195"/>
      <c r="HNS9" s="195"/>
      <c r="HNT9" s="195"/>
      <c r="HNU9" s="195"/>
      <c r="HNV9" s="195"/>
      <c r="HNW9" s="195"/>
      <c r="HNX9" s="195"/>
      <c r="HNY9" s="195"/>
      <c r="HNZ9" s="195"/>
      <c r="HOA9" s="195"/>
      <c r="HOB9" s="195"/>
      <c r="HOC9" s="195"/>
      <c r="HOD9" s="195"/>
      <c r="HOE9" s="195"/>
      <c r="HOF9" s="195"/>
      <c r="HOG9" s="195"/>
      <c r="HOH9" s="195"/>
      <c r="HOI9" s="195"/>
      <c r="HOJ9" s="195"/>
      <c r="HOK9" s="195"/>
      <c r="HOL9" s="195"/>
      <c r="HOM9" s="195"/>
      <c r="HON9" s="195"/>
      <c r="HOO9" s="195"/>
      <c r="HOP9" s="195"/>
      <c r="HOQ9" s="195"/>
      <c r="HOR9" s="195"/>
      <c r="HOS9" s="195"/>
      <c r="HOT9" s="195"/>
      <c r="HOU9" s="195"/>
      <c r="HOV9" s="195"/>
      <c r="HOW9" s="195"/>
      <c r="HOX9" s="195"/>
      <c r="HOY9" s="195"/>
      <c r="HOZ9" s="195"/>
      <c r="HPA9" s="195"/>
      <c r="HPB9" s="195"/>
      <c r="HPC9" s="195"/>
      <c r="HPD9" s="195"/>
      <c r="HPE9" s="195"/>
      <c r="HPF9" s="195"/>
      <c r="HPG9" s="195"/>
      <c r="HPH9" s="195"/>
      <c r="HPI9" s="195"/>
      <c r="HPJ9" s="195"/>
      <c r="HPK9" s="195"/>
      <c r="HPL9" s="195"/>
      <c r="HPM9" s="195"/>
      <c r="HPN9" s="195"/>
      <c r="HPO9" s="195"/>
      <c r="HPP9" s="195"/>
      <c r="HPQ9" s="195"/>
      <c r="HPR9" s="195"/>
      <c r="HPS9" s="195"/>
      <c r="HPT9" s="195"/>
      <c r="HPU9" s="195"/>
      <c r="HPV9" s="195"/>
      <c r="HPW9" s="195"/>
      <c r="HPX9" s="195"/>
      <c r="HPY9" s="195"/>
      <c r="HPZ9" s="195"/>
      <c r="HQA9" s="195"/>
      <c r="HQB9" s="195"/>
      <c r="HQC9" s="195"/>
      <c r="HQD9" s="195"/>
      <c r="HQE9" s="195"/>
      <c r="HQF9" s="195"/>
      <c r="HQG9" s="195"/>
      <c r="HQH9" s="195"/>
      <c r="HQI9" s="195"/>
      <c r="HQJ9" s="195"/>
      <c r="HQK9" s="195"/>
      <c r="HQL9" s="195"/>
      <c r="HQM9" s="195"/>
      <c r="HQN9" s="195"/>
      <c r="HQO9" s="195"/>
      <c r="HQP9" s="195"/>
      <c r="HQQ9" s="195"/>
      <c r="HQR9" s="195"/>
      <c r="HQS9" s="195"/>
      <c r="HQT9" s="195"/>
      <c r="HQU9" s="195"/>
      <c r="HQV9" s="195"/>
      <c r="HQW9" s="195"/>
      <c r="HQX9" s="195"/>
      <c r="HQY9" s="195"/>
      <c r="HQZ9" s="195"/>
      <c r="HRA9" s="195"/>
      <c r="HRB9" s="195"/>
      <c r="HRC9" s="195"/>
      <c r="HRD9" s="195"/>
      <c r="HRE9" s="195"/>
      <c r="HRF9" s="195"/>
      <c r="HRG9" s="195"/>
      <c r="HRH9" s="195"/>
      <c r="HRI9" s="195"/>
      <c r="HRJ9" s="195"/>
      <c r="HRK9" s="195"/>
      <c r="HRL9" s="195"/>
      <c r="HRM9" s="195"/>
      <c r="HRN9" s="195"/>
      <c r="HRO9" s="195"/>
      <c r="HRP9" s="195"/>
      <c r="HRQ9" s="195"/>
      <c r="HRR9" s="195"/>
      <c r="HRS9" s="195"/>
      <c r="HRT9" s="195"/>
      <c r="HRU9" s="195"/>
      <c r="HRV9" s="195"/>
      <c r="HRW9" s="195"/>
      <c r="HRX9" s="195"/>
      <c r="HRY9" s="195"/>
      <c r="HRZ9" s="195"/>
      <c r="HSA9" s="195"/>
      <c r="HSB9" s="195"/>
      <c r="HSC9" s="195"/>
      <c r="HSD9" s="195"/>
      <c r="HSE9" s="195"/>
      <c r="HSF9" s="195"/>
      <c r="HSG9" s="195"/>
      <c r="HSH9" s="195"/>
      <c r="HSI9" s="195"/>
      <c r="HSJ9" s="195"/>
      <c r="HSK9" s="195"/>
      <c r="HSL9" s="195"/>
      <c r="HSM9" s="195"/>
      <c r="HSN9" s="195"/>
      <c r="HSO9" s="195"/>
      <c r="HSP9" s="195"/>
      <c r="HSQ9" s="195"/>
      <c r="HSR9" s="195"/>
      <c r="HSS9" s="195"/>
      <c r="HST9" s="195"/>
      <c r="HSU9" s="195"/>
      <c r="HSV9" s="195"/>
      <c r="HSW9" s="195"/>
      <c r="HSX9" s="195"/>
      <c r="HSY9" s="195"/>
      <c r="HSZ9" s="195"/>
      <c r="HTA9" s="195"/>
      <c r="HTB9" s="195"/>
      <c r="HTC9" s="195"/>
      <c r="HTD9" s="195"/>
      <c r="HTE9" s="195"/>
      <c r="HTF9" s="195"/>
      <c r="HTG9" s="195"/>
      <c r="HTH9" s="195"/>
      <c r="HTI9" s="195"/>
      <c r="HTJ9" s="195"/>
      <c r="HTK9" s="195"/>
      <c r="HTL9" s="195"/>
      <c r="HTM9" s="195"/>
      <c r="HTN9" s="195"/>
      <c r="HTO9" s="195"/>
      <c r="HTP9" s="195"/>
      <c r="HTQ9" s="195"/>
      <c r="HTR9" s="195"/>
      <c r="HTS9" s="195"/>
      <c r="HTT9" s="195"/>
      <c r="HTU9" s="195"/>
      <c r="HTV9" s="195"/>
      <c r="HTW9" s="195"/>
      <c r="HTX9" s="195"/>
      <c r="HTY9" s="195"/>
      <c r="HTZ9" s="195"/>
      <c r="HUA9" s="195"/>
      <c r="HUB9" s="195"/>
      <c r="HUC9" s="195"/>
      <c r="HUD9" s="195"/>
      <c r="HUE9" s="195"/>
      <c r="HUF9" s="195"/>
      <c r="HUG9" s="195"/>
      <c r="HUH9" s="195"/>
      <c r="HUI9" s="195"/>
      <c r="HUJ9" s="195"/>
      <c r="HUK9" s="195"/>
      <c r="HUL9" s="195"/>
      <c r="HUM9" s="195"/>
      <c r="HUN9" s="195"/>
      <c r="HUO9" s="195"/>
      <c r="HUP9" s="195"/>
      <c r="HUQ9" s="195"/>
      <c r="HUR9" s="195"/>
      <c r="HUS9" s="195"/>
      <c r="HUT9" s="195"/>
      <c r="HUU9" s="195"/>
      <c r="HUV9" s="195"/>
      <c r="HUW9" s="195"/>
      <c r="HUX9" s="195"/>
      <c r="HUY9" s="195"/>
      <c r="HUZ9" s="195"/>
      <c r="HVA9" s="195"/>
      <c r="HVB9" s="195"/>
      <c r="HVC9" s="195"/>
      <c r="HVD9" s="195"/>
      <c r="HVE9" s="195"/>
      <c r="HVF9" s="195"/>
      <c r="HVG9" s="195"/>
      <c r="HVH9" s="195"/>
      <c r="HVI9" s="195"/>
      <c r="HVJ9" s="195"/>
      <c r="HVK9" s="195"/>
      <c r="HVL9" s="195"/>
      <c r="HVM9" s="195"/>
      <c r="HVN9" s="195"/>
      <c r="HVO9" s="195"/>
      <c r="HVP9" s="195"/>
      <c r="HVQ9" s="195"/>
      <c r="HVR9" s="195"/>
      <c r="HVS9" s="195"/>
      <c r="HVT9" s="195"/>
      <c r="HVU9" s="195"/>
      <c r="HVV9" s="195"/>
      <c r="HVW9" s="195"/>
      <c r="HVX9" s="195"/>
      <c r="HVY9" s="195"/>
      <c r="HVZ9" s="195"/>
      <c r="HWA9" s="195"/>
      <c r="HWB9" s="195"/>
      <c r="HWC9" s="195"/>
      <c r="HWD9" s="195"/>
      <c r="HWE9" s="195"/>
      <c r="HWF9" s="195"/>
      <c r="HWG9" s="195"/>
      <c r="HWH9" s="195"/>
      <c r="HWI9" s="195"/>
      <c r="HWJ9" s="195"/>
      <c r="HWK9" s="195"/>
      <c r="HWL9" s="195"/>
      <c r="HWM9" s="195"/>
      <c r="HWN9" s="195"/>
      <c r="HWO9" s="195"/>
      <c r="HWP9" s="195"/>
      <c r="HWQ9" s="195"/>
      <c r="HWR9" s="195"/>
      <c r="HWS9" s="195"/>
      <c r="HWT9" s="195"/>
      <c r="HWU9" s="195"/>
      <c r="HWV9" s="195"/>
      <c r="HWW9" s="195"/>
      <c r="HWX9" s="195"/>
      <c r="HWY9" s="195"/>
      <c r="HWZ9" s="195"/>
      <c r="HXA9" s="195"/>
      <c r="HXB9" s="195"/>
      <c r="HXC9" s="195"/>
      <c r="HXD9" s="195"/>
      <c r="HXE9" s="195"/>
      <c r="HXF9" s="195"/>
      <c r="HXG9" s="195"/>
      <c r="HXH9" s="195"/>
      <c r="HXI9" s="195"/>
      <c r="HXJ9" s="195"/>
      <c r="HXK9" s="195"/>
      <c r="HXL9" s="195"/>
      <c r="HXM9" s="195"/>
      <c r="HXN9" s="195"/>
      <c r="HXO9" s="195"/>
      <c r="HXP9" s="195"/>
      <c r="HXQ9" s="195"/>
      <c r="HXR9" s="195"/>
      <c r="HXS9" s="195"/>
      <c r="HXT9" s="195"/>
      <c r="HXU9" s="195"/>
      <c r="HXV9" s="195"/>
      <c r="HXW9" s="195"/>
      <c r="HXX9" s="195"/>
      <c r="HXY9" s="195"/>
      <c r="HXZ9" s="195"/>
      <c r="HYA9" s="195"/>
      <c r="HYB9" s="195"/>
      <c r="HYC9" s="195"/>
      <c r="HYD9" s="195"/>
      <c r="HYE9" s="195"/>
      <c r="HYF9" s="195"/>
      <c r="HYG9" s="195"/>
      <c r="HYH9" s="195"/>
      <c r="HYI9" s="195"/>
      <c r="HYJ9" s="195"/>
      <c r="HYK9" s="195"/>
      <c r="HYL9" s="195"/>
      <c r="HYM9" s="195"/>
      <c r="HYN9" s="195"/>
      <c r="HYO9" s="195"/>
      <c r="HYP9" s="195"/>
      <c r="HYQ9" s="195"/>
      <c r="HYR9" s="195"/>
      <c r="HYS9" s="195"/>
      <c r="HYT9" s="195"/>
      <c r="HYU9" s="195"/>
      <c r="HYV9" s="195"/>
      <c r="HYW9" s="195"/>
      <c r="HYX9" s="195"/>
      <c r="HYY9" s="195"/>
      <c r="HYZ9" s="195"/>
      <c r="HZA9" s="195"/>
      <c r="HZB9" s="195"/>
      <c r="HZC9" s="195"/>
      <c r="HZD9" s="195"/>
      <c r="HZE9" s="195"/>
      <c r="HZF9" s="195"/>
      <c r="HZG9" s="195"/>
      <c r="HZH9" s="195"/>
      <c r="HZI9" s="195"/>
      <c r="HZJ9" s="195"/>
      <c r="HZK9" s="195"/>
      <c r="HZL9" s="195"/>
      <c r="HZM9" s="195"/>
      <c r="HZN9" s="195"/>
      <c r="HZO9" s="195"/>
      <c r="HZP9" s="195"/>
      <c r="HZQ9" s="195"/>
      <c r="HZR9" s="195"/>
      <c r="HZS9" s="195"/>
      <c r="HZT9" s="195"/>
      <c r="HZU9" s="195"/>
      <c r="HZV9" s="195"/>
      <c r="HZW9" s="195"/>
      <c r="HZX9" s="195"/>
      <c r="HZY9" s="195"/>
      <c r="HZZ9" s="195"/>
      <c r="IAA9" s="195"/>
      <c r="IAB9" s="195"/>
      <c r="IAC9" s="195"/>
      <c r="IAD9" s="195"/>
      <c r="IAE9" s="195"/>
      <c r="IAF9" s="195"/>
      <c r="IAG9" s="195"/>
      <c r="IAH9" s="195"/>
      <c r="IAI9" s="195"/>
      <c r="IAJ9" s="195"/>
      <c r="IAK9" s="195"/>
      <c r="IAL9" s="195"/>
      <c r="IAM9" s="195"/>
      <c r="IAN9" s="195"/>
      <c r="IAO9" s="195"/>
      <c r="IAP9" s="195"/>
      <c r="IAQ9" s="195"/>
      <c r="IAR9" s="195"/>
      <c r="IAS9" s="195"/>
      <c r="IAT9" s="195"/>
      <c r="IAU9" s="195"/>
      <c r="IAV9" s="195"/>
      <c r="IAW9" s="195"/>
      <c r="IAX9" s="195"/>
      <c r="IAY9" s="195"/>
      <c r="IAZ9" s="195"/>
      <c r="IBA9" s="195"/>
      <c r="IBB9" s="195"/>
      <c r="IBC9" s="195"/>
      <c r="IBD9" s="195"/>
      <c r="IBE9" s="195"/>
      <c r="IBF9" s="195"/>
      <c r="IBG9" s="195"/>
      <c r="IBH9" s="195"/>
      <c r="IBI9" s="195"/>
      <c r="IBJ9" s="195"/>
      <c r="IBK9" s="195"/>
      <c r="IBL9" s="195"/>
      <c r="IBM9" s="195"/>
      <c r="IBN9" s="195"/>
      <c r="IBO9" s="195"/>
      <c r="IBP9" s="195"/>
      <c r="IBQ9" s="195"/>
      <c r="IBR9" s="195"/>
      <c r="IBS9" s="195"/>
      <c r="IBT9" s="195"/>
      <c r="IBU9" s="195"/>
      <c r="IBV9" s="195"/>
      <c r="IBW9" s="195"/>
      <c r="IBX9" s="195"/>
      <c r="IBY9" s="195"/>
      <c r="IBZ9" s="195"/>
      <c r="ICA9" s="195"/>
      <c r="ICB9" s="195"/>
      <c r="ICC9" s="195"/>
      <c r="ICD9" s="195"/>
      <c r="ICE9" s="195"/>
      <c r="ICF9" s="195"/>
      <c r="ICG9" s="195"/>
      <c r="ICH9" s="195"/>
      <c r="ICI9" s="195"/>
      <c r="ICJ9" s="195"/>
      <c r="ICK9" s="195"/>
      <c r="ICL9" s="195"/>
      <c r="ICM9" s="195"/>
      <c r="ICN9" s="195"/>
      <c r="ICO9" s="195"/>
      <c r="ICP9" s="195"/>
      <c r="ICQ9" s="195"/>
      <c r="ICR9" s="195"/>
      <c r="ICS9" s="195"/>
      <c r="ICT9" s="195"/>
      <c r="ICU9" s="195"/>
      <c r="ICV9" s="195"/>
      <c r="ICW9" s="195"/>
      <c r="ICX9" s="195"/>
      <c r="ICY9" s="195"/>
      <c r="ICZ9" s="195"/>
      <c r="IDA9" s="195"/>
      <c r="IDB9" s="195"/>
      <c r="IDC9" s="195"/>
      <c r="IDD9" s="195"/>
      <c r="IDE9" s="195"/>
      <c r="IDF9" s="195"/>
      <c r="IDG9" s="195"/>
      <c r="IDH9" s="195"/>
      <c r="IDI9" s="195"/>
      <c r="IDJ9" s="195"/>
      <c r="IDK9" s="195"/>
      <c r="IDL9" s="195"/>
      <c r="IDM9" s="195"/>
      <c r="IDN9" s="195"/>
      <c r="IDO9" s="195"/>
      <c r="IDP9" s="195"/>
      <c r="IDQ9" s="195"/>
      <c r="IDR9" s="195"/>
      <c r="IDS9" s="195"/>
      <c r="IDT9" s="195"/>
      <c r="IDU9" s="195"/>
      <c r="IDV9" s="195"/>
      <c r="IDW9" s="195"/>
      <c r="IDX9" s="195"/>
      <c r="IDY9" s="195"/>
      <c r="IDZ9" s="195"/>
      <c r="IEA9" s="195"/>
      <c r="IEB9" s="195"/>
      <c r="IEC9" s="195"/>
      <c r="IED9" s="195"/>
      <c r="IEE9" s="195"/>
      <c r="IEF9" s="195"/>
      <c r="IEG9" s="195"/>
      <c r="IEH9" s="195"/>
      <c r="IEI9" s="195"/>
      <c r="IEJ9" s="195"/>
      <c r="IEK9" s="195"/>
      <c r="IEL9" s="195"/>
      <c r="IEM9" s="195"/>
      <c r="IEN9" s="195"/>
      <c r="IEO9" s="195"/>
      <c r="IEP9" s="195"/>
      <c r="IEQ9" s="195"/>
      <c r="IER9" s="195"/>
      <c r="IES9" s="195"/>
      <c r="IET9" s="195"/>
      <c r="IEU9" s="195"/>
      <c r="IEV9" s="195"/>
      <c r="IEW9" s="195"/>
      <c r="IEX9" s="195"/>
      <c r="IEY9" s="195"/>
      <c r="IEZ9" s="195"/>
      <c r="IFA9" s="195"/>
      <c r="IFB9" s="195"/>
      <c r="IFC9" s="195"/>
      <c r="IFD9" s="195"/>
      <c r="IFE9" s="195"/>
      <c r="IFF9" s="195"/>
      <c r="IFG9" s="195"/>
      <c r="IFH9" s="195"/>
      <c r="IFI9" s="195"/>
      <c r="IFJ9" s="195"/>
      <c r="IFK9" s="195"/>
      <c r="IFL9" s="195"/>
      <c r="IFM9" s="195"/>
      <c r="IFN9" s="195"/>
      <c r="IFO9" s="195"/>
      <c r="IFP9" s="195"/>
      <c r="IFQ9" s="195"/>
      <c r="IFR9" s="195"/>
      <c r="IFS9" s="195"/>
      <c r="IFT9" s="195"/>
      <c r="IFU9" s="195"/>
      <c r="IFV9" s="195"/>
      <c r="IFW9" s="195"/>
      <c r="IFX9" s="195"/>
      <c r="IFY9" s="195"/>
      <c r="IFZ9" s="195"/>
      <c r="IGA9" s="195"/>
      <c r="IGB9" s="195"/>
      <c r="IGC9" s="195"/>
      <c r="IGD9" s="195"/>
      <c r="IGE9" s="195"/>
      <c r="IGF9" s="195"/>
      <c r="IGG9" s="195"/>
      <c r="IGH9" s="195"/>
      <c r="IGI9" s="195"/>
      <c r="IGJ9" s="195"/>
      <c r="IGK9" s="195"/>
      <c r="IGL9" s="195"/>
      <c r="IGM9" s="195"/>
      <c r="IGN9" s="195"/>
      <c r="IGO9" s="195"/>
      <c r="IGP9" s="195"/>
      <c r="IGQ9" s="195"/>
      <c r="IGR9" s="195"/>
      <c r="IGS9" s="195"/>
      <c r="IGT9" s="195"/>
      <c r="IGU9" s="195"/>
      <c r="IGV9" s="195"/>
      <c r="IGW9" s="195"/>
      <c r="IGX9" s="195"/>
      <c r="IGY9" s="195"/>
      <c r="IGZ9" s="195"/>
      <c r="IHA9" s="195"/>
      <c r="IHB9" s="195"/>
      <c r="IHC9" s="195"/>
      <c r="IHD9" s="195"/>
      <c r="IHE9" s="195"/>
      <c r="IHF9" s="195"/>
      <c r="IHG9" s="195"/>
      <c r="IHH9" s="195"/>
      <c r="IHI9" s="195"/>
      <c r="IHJ9" s="195"/>
      <c r="IHK9" s="195"/>
      <c r="IHL9" s="195"/>
      <c r="IHM9" s="195"/>
      <c r="IHN9" s="195"/>
      <c r="IHO9" s="195"/>
      <c r="IHP9" s="195"/>
      <c r="IHQ9" s="195"/>
      <c r="IHR9" s="195"/>
      <c r="IHS9" s="195"/>
      <c r="IHT9" s="195"/>
      <c r="IHU9" s="195"/>
      <c r="IHV9" s="195"/>
      <c r="IHW9" s="195"/>
      <c r="IHX9" s="195"/>
      <c r="IHY9" s="195"/>
      <c r="IHZ9" s="195"/>
      <c r="IIA9" s="195"/>
      <c r="IIB9" s="195"/>
      <c r="IIC9" s="195"/>
      <c r="IID9" s="195"/>
      <c r="IIE9" s="195"/>
      <c r="IIF9" s="195"/>
      <c r="IIG9" s="195"/>
      <c r="IIH9" s="195"/>
      <c r="III9" s="195"/>
      <c r="IIJ9" s="195"/>
      <c r="IIK9" s="195"/>
      <c r="IIL9" s="195"/>
      <c r="IIM9" s="195"/>
      <c r="IIN9" s="195"/>
      <c r="IIO9" s="195"/>
      <c r="IIP9" s="195"/>
      <c r="IIQ9" s="195"/>
      <c r="IIR9" s="195"/>
      <c r="IIS9" s="195"/>
      <c r="IIT9" s="195"/>
      <c r="IIU9" s="195"/>
      <c r="IIV9" s="195"/>
      <c r="IIW9" s="195"/>
      <c r="IIX9" s="195"/>
      <c r="IIY9" s="195"/>
      <c r="IIZ9" s="195"/>
      <c r="IJA9" s="195"/>
      <c r="IJB9" s="195"/>
      <c r="IJC9" s="195"/>
      <c r="IJD9" s="195"/>
      <c r="IJE9" s="195"/>
      <c r="IJF9" s="195"/>
      <c r="IJG9" s="195"/>
      <c r="IJH9" s="195"/>
      <c r="IJI9" s="195"/>
      <c r="IJJ9" s="195"/>
      <c r="IJK9" s="195"/>
      <c r="IJL9" s="195"/>
      <c r="IJM9" s="195"/>
      <c r="IJN9" s="195"/>
      <c r="IJO9" s="195"/>
      <c r="IJP9" s="195"/>
      <c r="IJQ9" s="195"/>
      <c r="IJR9" s="195"/>
      <c r="IJS9" s="195"/>
      <c r="IJT9" s="195"/>
      <c r="IJU9" s="195"/>
      <c r="IJV9" s="195"/>
      <c r="IJW9" s="195"/>
      <c r="IJX9" s="195"/>
      <c r="IJY9" s="195"/>
      <c r="IJZ9" s="195"/>
      <c r="IKA9" s="195"/>
      <c r="IKB9" s="195"/>
      <c r="IKC9" s="195"/>
      <c r="IKD9" s="195"/>
      <c r="IKE9" s="195"/>
      <c r="IKF9" s="195"/>
      <c r="IKG9" s="195"/>
      <c r="IKH9" s="195"/>
      <c r="IKI9" s="195"/>
      <c r="IKJ9" s="195"/>
      <c r="IKK9" s="195"/>
      <c r="IKL9" s="195"/>
      <c r="IKM9" s="195"/>
      <c r="IKN9" s="195"/>
      <c r="IKO9" s="195"/>
      <c r="IKP9" s="195"/>
      <c r="IKQ9" s="195"/>
      <c r="IKR9" s="195"/>
      <c r="IKS9" s="195"/>
      <c r="IKT9" s="195"/>
      <c r="IKU9" s="195"/>
      <c r="IKV9" s="195"/>
      <c r="IKW9" s="195"/>
      <c r="IKX9" s="195"/>
      <c r="IKY9" s="195"/>
      <c r="IKZ9" s="195"/>
      <c r="ILA9" s="195"/>
      <c r="ILB9" s="195"/>
      <c r="ILC9" s="195"/>
      <c r="ILD9" s="195"/>
      <c r="ILE9" s="195"/>
      <c r="ILF9" s="195"/>
      <c r="ILG9" s="195"/>
      <c r="ILH9" s="195"/>
      <c r="ILI9" s="195"/>
      <c r="ILJ9" s="195"/>
      <c r="ILK9" s="195"/>
      <c r="ILL9" s="195"/>
      <c r="ILM9" s="195"/>
      <c r="ILN9" s="195"/>
      <c r="ILO9" s="195"/>
      <c r="ILP9" s="195"/>
      <c r="ILQ9" s="195"/>
      <c r="ILR9" s="195"/>
      <c r="ILS9" s="195"/>
      <c r="ILT9" s="195"/>
      <c r="ILU9" s="195"/>
      <c r="ILV9" s="195"/>
      <c r="ILW9" s="195"/>
      <c r="ILX9" s="195"/>
      <c r="ILY9" s="195"/>
      <c r="ILZ9" s="195"/>
      <c r="IMA9" s="195"/>
      <c r="IMB9" s="195"/>
      <c r="IMC9" s="195"/>
      <c r="IMD9" s="195"/>
      <c r="IME9" s="195"/>
      <c r="IMF9" s="195"/>
      <c r="IMG9" s="195"/>
      <c r="IMH9" s="195"/>
      <c r="IMI9" s="195"/>
      <c r="IMJ9" s="195"/>
      <c r="IMK9" s="195"/>
      <c r="IML9" s="195"/>
      <c r="IMM9" s="195"/>
      <c r="IMN9" s="195"/>
      <c r="IMO9" s="195"/>
      <c r="IMP9" s="195"/>
      <c r="IMQ9" s="195"/>
      <c r="IMR9" s="195"/>
      <c r="IMS9" s="195"/>
      <c r="IMT9" s="195"/>
      <c r="IMU9" s="195"/>
      <c r="IMV9" s="195"/>
      <c r="IMW9" s="195"/>
      <c r="IMX9" s="195"/>
      <c r="IMY9" s="195"/>
      <c r="IMZ9" s="195"/>
      <c r="INA9" s="195"/>
      <c r="INB9" s="195"/>
      <c r="INC9" s="195"/>
      <c r="IND9" s="195"/>
      <c r="INE9" s="195"/>
      <c r="INF9" s="195"/>
      <c r="ING9" s="195"/>
      <c r="INH9" s="195"/>
      <c r="INI9" s="195"/>
      <c r="INJ9" s="195"/>
      <c r="INK9" s="195"/>
      <c r="INL9" s="195"/>
      <c r="INM9" s="195"/>
      <c r="INN9" s="195"/>
      <c r="INO9" s="195"/>
      <c r="INP9" s="195"/>
      <c r="INQ9" s="195"/>
      <c r="INR9" s="195"/>
      <c r="INS9" s="195"/>
      <c r="INT9" s="195"/>
      <c r="INU9" s="195"/>
      <c r="INV9" s="195"/>
      <c r="INW9" s="195"/>
      <c r="INX9" s="195"/>
      <c r="INY9" s="195"/>
      <c r="INZ9" s="195"/>
      <c r="IOA9" s="195"/>
      <c r="IOB9" s="195"/>
      <c r="IOC9" s="195"/>
      <c r="IOD9" s="195"/>
      <c r="IOE9" s="195"/>
      <c r="IOF9" s="195"/>
      <c r="IOG9" s="195"/>
      <c r="IOH9" s="195"/>
      <c r="IOI9" s="195"/>
      <c r="IOJ9" s="195"/>
      <c r="IOK9" s="195"/>
      <c r="IOL9" s="195"/>
      <c r="IOM9" s="195"/>
      <c r="ION9" s="195"/>
      <c r="IOO9" s="195"/>
      <c r="IOP9" s="195"/>
      <c r="IOQ9" s="195"/>
      <c r="IOR9" s="195"/>
      <c r="IOS9" s="195"/>
      <c r="IOT9" s="195"/>
      <c r="IOU9" s="195"/>
      <c r="IOV9" s="195"/>
      <c r="IOW9" s="195"/>
      <c r="IOX9" s="195"/>
      <c r="IOY9" s="195"/>
      <c r="IOZ9" s="195"/>
      <c r="IPA9" s="195"/>
      <c r="IPB9" s="195"/>
      <c r="IPC9" s="195"/>
      <c r="IPD9" s="195"/>
      <c r="IPE9" s="195"/>
      <c r="IPF9" s="195"/>
      <c r="IPG9" s="195"/>
      <c r="IPH9" s="195"/>
      <c r="IPI9" s="195"/>
      <c r="IPJ9" s="195"/>
      <c r="IPK9" s="195"/>
      <c r="IPL9" s="195"/>
      <c r="IPM9" s="195"/>
      <c r="IPN9" s="195"/>
      <c r="IPO9" s="195"/>
      <c r="IPP9" s="195"/>
      <c r="IPQ9" s="195"/>
      <c r="IPR9" s="195"/>
      <c r="IPS9" s="195"/>
      <c r="IPT9" s="195"/>
      <c r="IPU9" s="195"/>
      <c r="IPV9" s="195"/>
      <c r="IPW9" s="195"/>
      <c r="IPX9" s="195"/>
      <c r="IPY9" s="195"/>
      <c r="IPZ9" s="195"/>
      <c r="IQA9" s="195"/>
      <c r="IQB9" s="195"/>
      <c r="IQC9" s="195"/>
      <c r="IQD9" s="195"/>
      <c r="IQE9" s="195"/>
      <c r="IQF9" s="195"/>
      <c r="IQG9" s="195"/>
      <c r="IQH9" s="195"/>
      <c r="IQI9" s="195"/>
      <c r="IQJ9" s="195"/>
      <c r="IQK9" s="195"/>
      <c r="IQL9" s="195"/>
      <c r="IQM9" s="195"/>
      <c r="IQN9" s="195"/>
      <c r="IQO9" s="195"/>
      <c r="IQP9" s="195"/>
      <c r="IQQ9" s="195"/>
      <c r="IQR9" s="195"/>
      <c r="IQS9" s="195"/>
      <c r="IQT9" s="195"/>
      <c r="IQU9" s="195"/>
      <c r="IQV9" s="195"/>
      <c r="IQW9" s="195"/>
      <c r="IQX9" s="195"/>
      <c r="IQY9" s="195"/>
      <c r="IQZ9" s="195"/>
      <c r="IRA9" s="195"/>
      <c r="IRB9" s="195"/>
      <c r="IRC9" s="195"/>
      <c r="IRD9" s="195"/>
      <c r="IRE9" s="195"/>
      <c r="IRF9" s="195"/>
      <c r="IRG9" s="195"/>
      <c r="IRH9" s="195"/>
      <c r="IRI9" s="195"/>
      <c r="IRJ9" s="195"/>
      <c r="IRK9" s="195"/>
      <c r="IRL9" s="195"/>
      <c r="IRM9" s="195"/>
      <c r="IRN9" s="195"/>
      <c r="IRO9" s="195"/>
      <c r="IRP9" s="195"/>
      <c r="IRQ9" s="195"/>
      <c r="IRR9" s="195"/>
      <c r="IRS9" s="195"/>
      <c r="IRT9" s="195"/>
      <c r="IRU9" s="195"/>
      <c r="IRV9" s="195"/>
      <c r="IRW9" s="195"/>
      <c r="IRX9" s="195"/>
      <c r="IRY9" s="195"/>
      <c r="IRZ9" s="195"/>
      <c r="ISA9" s="195"/>
      <c r="ISB9" s="195"/>
      <c r="ISC9" s="195"/>
      <c r="ISD9" s="195"/>
      <c r="ISE9" s="195"/>
      <c r="ISF9" s="195"/>
      <c r="ISG9" s="195"/>
      <c r="ISH9" s="195"/>
      <c r="ISI9" s="195"/>
      <c r="ISJ9" s="195"/>
      <c r="ISK9" s="195"/>
      <c r="ISL9" s="195"/>
      <c r="ISM9" s="195"/>
      <c r="ISN9" s="195"/>
      <c r="ISO9" s="195"/>
      <c r="ISP9" s="195"/>
      <c r="ISQ9" s="195"/>
      <c r="ISR9" s="195"/>
      <c r="ISS9" s="195"/>
      <c r="IST9" s="195"/>
      <c r="ISU9" s="195"/>
      <c r="ISV9" s="195"/>
      <c r="ISW9" s="195"/>
      <c r="ISX9" s="195"/>
      <c r="ISY9" s="195"/>
      <c r="ISZ9" s="195"/>
      <c r="ITA9" s="195"/>
      <c r="ITB9" s="195"/>
      <c r="ITC9" s="195"/>
      <c r="ITD9" s="195"/>
      <c r="ITE9" s="195"/>
      <c r="ITF9" s="195"/>
      <c r="ITG9" s="195"/>
      <c r="ITH9" s="195"/>
      <c r="ITI9" s="195"/>
      <c r="ITJ9" s="195"/>
      <c r="ITK9" s="195"/>
      <c r="ITL9" s="195"/>
      <c r="ITM9" s="195"/>
      <c r="ITN9" s="195"/>
      <c r="ITO9" s="195"/>
      <c r="ITP9" s="195"/>
      <c r="ITQ9" s="195"/>
      <c r="ITR9" s="195"/>
      <c r="ITS9" s="195"/>
      <c r="ITT9" s="195"/>
      <c r="ITU9" s="195"/>
      <c r="ITV9" s="195"/>
      <c r="ITW9" s="195"/>
      <c r="ITX9" s="195"/>
      <c r="ITY9" s="195"/>
      <c r="ITZ9" s="195"/>
      <c r="IUA9" s="195"/>
      <c r="IUB9" s="195"/>
      <c r="IUC9" s="195"/>
      <c r="IUD9" s="195"/>
      <c r="IUE9" s="195"/>
      <c r="IUF9" s="195"/>
      <c r="IUG9" s="195"/>
      <c r="IUH9" s="195"/>
      <c r="IUI9" s="195"/>
      <c r="IUJ9" s="195"/>
      <c r="IUK9" s="195"/>
      <c r="IUL9" s="195"/>
      <c r="IUM9" s="195"/>
      <c r="IUN9" s="195"/>
      <c r="IUO9" s="195"/>
      <c r="IUP9" s="195"/>
      <c r="IUQ9" s="195"/>
      <c r="IUR9" s="195"/>
      <c r="IUS9" s="195"/>
      <c r="IUT9" s="195"/>
      <c r="IUU9" s="195"/>
      <c r="IUV9" s="195"/>
      <c r="IUW9" s="195"/>
      <c r="IUX9" s="195"/>
      <c r="IUY9" s="195"/>
      <c r="IUZ9" s="195"/>
      <c r="IVA9" s="195"/>
      <c r="IVB9" s="195"/>
      <c r="IVC9" s="195"/>
      <c r="IVD9" s="195"/>
      <c r="IVE9" s="195"/>
      <c r="IVF9" s="195"/>
      <c r="IVG9" s="195"/>
      <c r="IVH9" s="195"/>
      <c r="IVI9" s="195"/>
      <c r="IVJ9" s="195"/>
      <c r="IVK9" s="195"/>
      <c r="IVL9" s="195"/>
      <c r="IVM9" s="195"/>
      <c r="IVN9" s="195"/>
      <c r="IVO9" s="195"/>
      <c r="IVP9" s="195"/>
      <c r="IVQ9" s="195"/>
      <c r="IVR9" s="195"/>
      <c r="IVS9" s="195"/>
      <c r="IVT9" s="195"/>
      <c r="IVU9" s="195"/>
      <c r="IVV9" s="195"/>
      <c r="IVW9" s="195"/>
      <c r="IVX9" s="195"/>
      <c r="IVY9" s="195"/>
      <c r="IVZ9" s="195"/>
      <c r="IWA9" s="195"/>
      <c r="IWB9" s="195"/>
      <c r="IWC9" s="195"/>
      <c r="IWD9" s="195"/>
      <c r="IWE9" s="195"/>
      <c r="IWF9" s="195"/>
      <c r="IWG9" s="195"/>
      <c r="IWH9" s="195"/>
      <c r="IWI9" s="195"/>
      <c r="IWJ9" s="195"/>
      <c r="IWK9" s="195"/>
      <c r="IWL9" s="195"/>
      <c r="IWM9" s="195"/>
      <c r="IWN9" s="195"/>
      <c r="IWO9" s="195"/>
      <c r="IWP9" s="195"/>
      <c r="IWQ9" s="195"/>
      <c r="IWR9" s="195"/>
      <c r="IWS9" s="195"/>
      <c r="IWT9" s="195"/>
      <c r="IWU9" s="195"/>
      <c r="IWV9" s="195"/>
      <c r="IWW9" s="195"/>
      <c r="IWX9" s="195"/>
      <c r="IWY9" s="195"/>
      <c r="IWZ9" s="195"/>
      <c r="IXA9" s="195"/>
      <c r="IXB9" s="195"/>
      <c r="IXC9" s="195"/>
      <c r="IXD9" s="195"/>
      <c r="IXE9" s="195"/>
      <c r="IXF9" s="195"/>
      <c r="IXG9" s="195"/>
      <c r="IXH9" s="195"/>
      <c r="IXI9" s="195"/>
      <c r="IXJ9" s="195"/>
      <c r="IXK9" s="195"/>
      <c r="IXL9" s="195"/>
      <c r="IXM9" s="195"/>
      <c r="IXN9" s="195"/>
      <c r="IXO9" s="195"/>
      <c r="IXP9" s="195"/>
      <c r="IXQ9" s="195"/>
      <c r="IXR9" s="195"/>
      <c r="IXS9" s="195"/>
      <c r="IXT9" s="195"/>
      <c r="IXU9" s="195"/>
      <c r="IXV9" s="195"/>
      <c r="IXW9" s="195"/>
      <c r="IXX9" s="195"/>
      <c r="IXY9" s="195"/>
      <c r="IXZ9" s="195"/>
      <c r="IYA9" s="195"/>
      <c r="IYB9" s="195"/>
      <c r="IYC9" s="195"/>
      <c r="IYD9" s="195"/>
      <c r="IYE9" s="195"/>
      <c r="IYF9" s="195"/>
      <c r="IYG9" s="195"/>
      <c r="IYH9" s="195"/>
      <c r="IYI9" s="195"/>
      <c r="IYJ9" s="195"/>
      <c r="IYK9" s="195"/>
      <c r="IYL9" s="195"/>
      <c r="IYM9" s="195"/>
      <c r="IYN9" s="195"/>
      <c r="IYO9" s="195"/>
      <c r="IYP9" s="195"/>
      <c r="IYQ9" s="195"/>
      <c r="IYR9" s="195"/>
      <c r="IYS9" s="195"/>
      <c r="IYT9" s="195"/>
      <c r="IYU9" s="195"/>
      <c r="IYV9" s="195"/>
      <c r="IYW9" s="195"/>
      <c r="IYX9" s="195"/>
      <c r="IYY9" s="195"/>
      <c r="IYZ9" s="195"/>
      <c r="IZA9" s="195"/>
      <c r="IZB9" s="195"/>
      <c r="IZC9" s="195"/>
      <c r="IZD9" s="195"/>
      <c r="IZE9" s="195"/>
      <c r="IZF9" s="195"/>
      <c r="IZG9" s="195"/>
      <c r="IZH9" s="195"/>
      <c r="IZI9" s="195"/>
      <c r="IZJ9" s="195"/>
      <c r="IZK9" s="195"/>
      <c r="IZL9" s="195"/>
      <c r="IZM9" s="195"/>
      <c r="IZN9" s="195"/>
      <c r="IZO9" s="195"/>
      <c r="IZP9" s="195"/>
      <c r="IZQ9" s="195"/>
      <c r="IZR9" s="195"/>
      <c r="IZS9" s="195"/>
      <c r="IZT9" s="195"/>
      <c r="IZU9" s="195"/>
      <c r="IZV9" s="195"/>
      <c r="IZW9" s="195"/>
      <c r="IZX9" s="195"/>
      <c r="IZY9" s="195"/>
      <c r="IZZ9" s="195"/>
      <c r="JAA9" s="195"/>
      <c r="JAB9" s="195"/>
      <c r="JAC9" s="195"/>
      <c r="JAD9" s="195"/>
      <c r="JAE9" s="195"/>
      <c r="JAF9" s="195"/>
      <c r="JAG9" s="195"/>
      <c r="JAH9" s="195"/>
      <c r="JAI9" s="195"/>
      <c r="JAJ9" s="195"/>
      <c r="JAK9" s="195"/>
      <c r="JAL9" s="195"/>
      <c r="JAM9" s="195"/>
      <c r="JAN9" s="195"/>
      <c r="JAO9" s="195"/>
      <c r="JAP9" s="195"/>
      <c r="JAQ9" s="195"/>
      <c r="JAR9" s="195"/>
      <c r="JAS9" s="195"/>
      <c r="JAT9" s="195"/>
      <c r="JAU9" s="195"/>
      <c r="JAV9" s="195"/>
      <c r="JAW9" s="195"/>
      <c r="JAX9" s="195"/>
      <c r="JAY9" s="195"/>
      <c r="JAZ9" s="195"/>
      <c r="JBA9" s="195"/>
      <c r="JBB9" s="195"/>
      <c r="JBC9" s="195"/>
      <c r="JBD9" s="195"/>
      <c r="JBE9" s="195"/>
      <c r="JBF9" s="195"/>
      <c r="JBG9" s="195"/>
      <c r="JBH9" s="195"/>
      <c r="JBI9" s="195"/>
      <c r="JBJ9" s="195"/>
      <c r="JBK9" s="195"/>
      <c r="JBL9" s="195"/>
      <c r="JBM9" s="195"/>
      <c r="JBN9" s="195"/>
      <c r="JBO9" s="195"/>
      <c r="JBP9" s="195"/>
      <c r="JBQ9" s="195"/>
      <c r="JBR9" s="195"/>
      <c r="JBS9" s="195"/>
      <c r="JBT9" s="195"/>
      <c r="JBU9" s="195"/>
      <c r="JBV9" s="195"/>
      <c r="JBW9" s="195"/>
      <c r="JBX9" s="195"/>
      <c r="JBY9" s="195"/>
      <c r="JBZ9" s="195"/>
      <c r="JCA9" s="195"/>
      <c r="JCB9" s="195"/>
      <c r="JCC9" s="195"/>
      <c r="JCD9" s="195"/>
      <c r="JCE9" s="195"/>
      <c r="JCF9" s="195"/>
      <c r="JCG9" s="195"/>
      <c r="JCH9" s="195"/>
      <c r="JCI9" s="195"/>
      <c r="JCJ9" s="195"/>
      <c r="JCK9" s="195"/>
      <c r="JCL9" s="195"/>
      <c r="JCM9" s="195"/>
      <c r="JCN9" s="195"/>
      <c r="JCO9" s="195"/>
      <c r="JCP9" s="195"/>
      <c r="JCQ9" s="195"/>
      <c r="JCR9" s="195"/>
      <c r="JCS9" s="195"/>
      <c r="JCT9" s="195"/>
      <c r="JCU9" s="195"/>
      <c r="JCV9" s="195"/>
      <c r="JCW9" s="195"/>
      <c r="JCX9" s="195"/>
      <c r="JCY9" s="195"/>
      <c r="JCZ9" s="195"/>
      <c r="JDA9" s="195"/>
      <c r="JDB9" s="195"/>
      <c r="JDC9" s="195"/>
      <c r="JDD9" s="195"/>
      <c r="JDE9" s="195"/>
      <c r="JDF9" s="195"/>
      <c r="JDG9" s="195"/>
      <c r="JDH9" s="195"/>
      <c r="JDI9" s="195"/>
      <c r="JDJ9" s="195"/>
      <c r="JDK9" s="195"/>
      <c r="JDL9" s="195"/>
      <c r="JDM9" s="195"/>
      <c r="JDN9" s="195"/>
      <c r="JDO9" s="195"/>
      <c r="JDP9" s="195"/>
      <c r="JDQ9" s="195"/>
      <c r="JDR9" s="195"/>
      <c r="JDS9" s="195"/>
      <c r="JDT9" s="195"/>
      <c r="JDU9" s="195"/>
      <c r="JDV9" s="195"/>
      <c r="JDW9" s="195"/>
      <c r="JDX9" s="195"/>
      <c r="JDY9" s="195"/>
      <c r="JDZ9" s="195"/>
      <c r="JEA9" s="195"/>
      <c r="JEB9" s="195"/>
      <c r="JEC9" s="195"/>
      <c r="JED9" s="195"/>
      <c r="JEE9" s="195"/>
      <c r="JEF9" s="195"/>
      <c r="JEG9" s="195"/>
      <c r="JEH9" s="195"/>
      <c r="JEI9" s="195"/>
      <c r="JEJ9" s="195"/>
      <c r="JEK9" s="195"/>
      <c r="JEL9" s="195"/>
      <c r="JEM9" s="195"/>
      <c r="JEN9" s="195"/>
      <c r="JEO9" s="195"/>
      <c r="JEP9" s="195"/>
      <c r="JEQ9" s="195"/>
      <c r="JER9" s="195"/>
      <c r="JES9" s="195"/>
      <c r="JET9" s="195"/>
      <c r="JEU9" s="195"/>
      <c r="JEV9" s="195"/>
      <c r="JEW9" s="195"/>
      <c r="JEX9" s="195"/>
      <c r="JEY9" s="195"/>
      <c r="JEZ9" s="195"/>
      <c r="JFA9" s="195"/>
      <c r="JFB9" s="195"/>
      <c r="JFC9" s="195"/>
      <c r="JFD9" s="195"/>
      <c r="JFE9" s="195"/>
      <c r="JFF9" s="195"/>
      <c r="JFG9" s="195"/>
      <c r="JFH9" s="195"/>
      <c r="JFI9" s="195"/>
      <c r="JFJ9" s="195"/>
      <c r="JFK9" s="195"/>
      <c r="JFL9" s="195"/>
      <c r="JFM9" s="195"/>
      <c r="JFN9" s="195"/>
      <c r="JFO9" s="195"/>
      <c r="JFP9" s="195"/>
      <c r="JFQ9" s="195"/>
      <c r="JFR9" s="195"/>
      <c r="JFS9" s="195"/>
      <c r="JFT9" s="195"/>
      <c r="JFU9" s="195"/>
      <c r="JFV9" s="195"/>
      <c r="JFW9" s="195"/>
      <c r="JFX9" s="195"/>
      <c r="JFY9" s="195"/>
      <c r="JFZ9" s="195"/>
      <c r="JGA9" s="195"/>
      <c r="JGB9" s="195"/>
      <c r="JGC9" s="195"/>
      <c r="JGD9" s="195"/>
      <c r="JGE9" s="195"/>
      <c r="JGF9" s="195"/>
      <c r="JGG9" s="195"/>
      <c r="JGH9" s="195"/>
      <c r="JGI9" s="195"/>
      <c r="JGJ9" s="195"/>
      <c r="JGK9" s="195"/>
      <c r="JGL9" s="195"/>
      <c r="JGM9" s="195"/>
      <c r="JGN9" s="195"/>
      <c r="JGO9" s="195"/>
      <c r="JGP9" s="195"/>
      <c r="JGQ9" s="195"/>
      <c r="JGR9" s="195"/>
      <c r="JGS9" s="195"/>
      <c r="JGT9" s="195"/>
      <c r="JGU9" s="195"/>
      <c r="JGV9" s="195"/>
      <c r="JGW9" s="195"/>
      <c r="JGX9" s="195"/>
      <c r="JGY9" s="195"/>
      <c r="JGZ9" s="195"/>
      <c r="JHA9" s="195"/>
      <c r="JHB9" s="195"/>
      <c r="JHC9" s="195"/>
      <c r="JHD9" s="195"/>
      <c r="JHE9" s="195"/>
      <c r="JHF9" s="195"/>
      <c r="JHG9" s="195"/>
      <c r="JHH9" s="195"/>
      <c r="JHI9" s="195"/>
      <c r="JHJ9" s="195"/>
      <c r="JHK9" s="195"/>
      <c r="JHL9" s="195"/>
      <c r="JHM9" s="195"/>
      <c r="JHN9" s="195"/>
      <c r="JHO9" s="195"/>
      <c r="JHP9" s="195"/>
      <c r="JHQ9" s="195"/>
      <c r="JHR9" s="195"/>
      <c r="JHS9" s="195"/>
      <c r="JHT9" s="195"/>
      <c r="JHU9" s="195"/>
      <c r="JHV9" s="195"/>
      <c r="JHW9" s="195"/>
      <c r="JHX9" s="195"/>
      <c r="JHY9" s="195"/>
      <c r="JHZ9" s="195"/>
      <c r="JIA9" s="195"/>
      <c r="JIB9" s="195"/>
      <c r="JIC9" s="195"/>
      <c r="JID9" s="195"/>
      <c r="JIE9" s="195"/>
      <c r="JIF9" s="195"/>
      <c r="JIG9" s="195"/>
      <c r="JIH9" s="195"/>
      <c r="JII9" s="195"/>
      <c r="JIJ9" s="195"/>
      <c r="JIK9" s="195"/>
      <c r="JIL9" s="195"/>
      <c r="JIM9" s="195"/>
      <c r="JIN9" s="195"/>
      <c r="JIO9" s="195"/>
      <c r="JIP9" s="195"/>
      <c r="JIQ9" s="195"/>
      <c r="JIR9" s="195"/>
      <c r="JIS9" s="195"/>
      <c r="JIT9" s="195"/>
      <c r="JIU9" s="195"/>
      <c r="JIV9" s="195"/>
      <c r="JIW9" s="195"/>
      <c r="JIX9" s="195"/>
      <c r="JIY9" s="195"/>
      <c r="JIZ9" s="195"/>
      <c r="JJA9" s="195"/>
      <c r="JJB9" s="195"/>
      <c r="JJC9" s="195"/>
      <c r="JJD9" s="195"/>
      <c r="JJE9" s="195"/>
      <c r="JJF9" s="195"/>
      <c r="JJG9" s="195"/>
      <c r="JJH9" s="195"/>
      <c r="JJI9" s="195"/>
      <c r="JJJ9" s="195"/>
      <c r="JJK9" s="195"/>
      <c r="JJL9" s="195"/>
      <c r="JJM9" s="195"/>
      <c r="JJN9" s="195"/>
      <c r="JJO9" s="195"/>
      <c r="JJP9" s="195"/>
      <c r="JJQ9" s="195"/>
      <c r="JJR9" s="195"/>
      <c r="JJS9" s="195"/>
      <c r="JJT9" s="195"/>
      <c r="JJU9" s="195"/>
      <c r="JJV9" s="195"/>
      <c r="JJW9" s="195"/>
      <c r="JJX9" s="195"/>
      <c r="JJY9" s="195"/>
      <c r="JJZ9" s="195"/>
      <c r="JKA9" s="195"/>
      <c r="JKB9" s="195"/>
      <c r="JKC9" s="195"/>
      <c r="JKD9" s="195"/>
      <c r="JKE9" s="195"/>
      <c r="JKF9" s="195"/>
      <c r="JKG9" s="195"/>
      <c r="JKH9" s="195"/>
      <c r="JKI9" s="195"/>
      <c r="JKJ9" s="195"/>
      <c r="JKK9" s="195"/>
      <c r="JKL9" s="195"/>
      <c r="JKM9" s="195"/>
      <c r="JKN9" s="195"/>
      <c r="JKO9" s="195"/>
      <c r="JKP9" s="195"/>
      <c r="JKQ9" s="195"/>
      <c r="JKR9" s="195"/>
      <c r="JKS9" s="195"/>
      <c r="JKT9" s="195"/>
      <c r="JKU9" s="195"/>
      <c r="JKV9" s="195"/>
      <c r="JKW9" s="195"/>
      <c r="JKX9" s="195"/>
      <c r="JKY9" s="195"/>
      <c r="JKZ9" s="195"/>
      <c r="JLA9" s="195"/>
      <c r="JLB9" s="195"/>
      <c r="JLC9" s="195"/>
      <c r="JLD9" s="195"/>
      <c r="JLE9" s="195"/>
      <c r="JLF9" s="195"/>
      <c r="JLG9" s="195"/>
      <c r="JLH9" s="195"/>
      <c r="JLI9" s="195"/>
      <c r="JLJ9" s="195"/>
      <c r="JLK9" s="195"/>
      <c r="JLL9" s="195"/>
      <c r="JLM9" s="195"/>
      <c r="JLN9" s="195"/>
      <c r="JLO9" s="195"/>
      <c r="JLP9" s="195"/>
      <c r="JLQ9" s="195"/>
      <c r="JLR9" s="195"/>
      <c r="JLS9" s="195"/>
      <c r="JLT9" s="195"/>
      <c r="JLU9" s="195"/>
      <c r="JLV9" s="195"/>
      <c r="JLW9" s="195"/>
      <c r="JLX9" s="195"/>
      <c r="JLY9" s="195"/>
      <c r="JLZ9" s="195"/>
      <c r="JMA9" s="195"/>
      <c r="JMB9" s="195"/>
      <c r="JMC9" s="195"/>
      <c r="JMD9" s="195"/>
      <c r="JME9" s="195"/>
      <c r="JMF9" s="195"/>
      <c r="JMG9" s="195"/>
      <c r="JMH9" s="195"/>
      <c r="JMI9" s="195"/>
      <c r="JMJ9" s="195"/>
      <c r="JMK9" s="195"/>
      <c r="JML9" s="195"/>
      <c r="JMM9" s="195"/>
      <c r="JMN9" s="195"/>
      <c r="JMO9" s="195"/>
      <c r="JMP9" s="195"/>
      <c r="JMQ9" s="195"/>
      <c r="JMR9" s="195"/>
      <c r="JMS9" s="195"/>
      <c r="JMT9" s="195"/>
      <c r="JMU9" s="195"/>
      <c r="JMV9" s="195"/>
      <c r="JMW9" s="195"/>
      <c r="JMX9" s="195"/>
      <c r="JMY9" s="195"/>
      <c r="JMZ9" s="195"/>
      <c r="JNA9" s="195"/>
      <c r="JNB9" s="195"/>
      <c r="JNC9" s="195"/>
      <c r="JND9" s="195"/>
      <c r="JNE9" s="195"/>
      <c r="JNF9" s="195"/>
      <c r="JNG9" s="195"/>
      <c r="JNH9" s="195"/>
      <c r="JNI9" s="195"/>
      <c r="JNJ9" s="195"/>
      <c r="JNK9" s="195"/>
      <c r="JNL9" s="195"/>
      <c r="JNM9" s="195"/>
      <c r="JNN9" s="195"/>
      <c r="JNO9" s="195"/>
      <c r="JNP9" s="195"/>
      <c r="JNQ9" s="195"/>
      <c r="JNR9" s="195"/>
      <c r="JNS9" s="195"/>
      <c r="JNT9" s="195"/>
      <c r="JNU9" s="195"/>
      <c r="JNV9" s="195"/>
      <c r="JNW9" s="195"/>
      <c r="JNX9" s="195"/>
      <c r="JNY9" s="195"/>
      <c r="JNZ9" s="195"/>
      <c r="JOA9" s="195"/>
      <c r="JOB9" s="195"/>
      <c r="JOC9" s="195"/>
      <c r="JOD9" s="195"/>
      <c r="JOE9" s="195"/>
      <c r="JOF9" s="195"/>
      <c r="JOG9" s="195"/>
      <c r="JOH9" s="195"/>
      <c r="JOI9" s="195"/>
      <c r="JOJ9" s="195"/>
      <c r="JOK9" s="195"/>
      <c r="JOL9" s="195"/>
      <c r="JOM9" s="195"/>
      <c r="JON9" s="195"/>
      <c r="JOO9" s="195"/>
      <c r="JOP9" s="195"/>
      <c r="JOQ9" s="195"/>
      <c r="JOR9" s="195"/>
      <c r="JOS9" s="195"/>
      <c r="JOT9" s="195"/>
      <c r="JOU9" s="195"/>
      <c r="JOV9" s="195"/>
      <c r="JOW9" s="195"/>
      <c r="JOX9" s="195"/>
      <c r="JOY9" s="195"/>
      <c r="JOZ9" s="195"/>
      <c r="JPA9" s="195"/>
      <c r="JPB9" s="195"/>
      <c r="JPC9" s="195"/>
      <c r="JPD9" s="195"/>
      <c r="JPE9" s="195"/>
      <c r="JPF9" s="195"/>
      <c r="JPG9" s="195"/>
      <c r="JPH9" s="195"/>
      <c r="JPI9" s="195"/>
      <c r="JPJ9" s="195"/>
      <c r="JPK9" s="195"/>
      <c r="JPL9" s="195"/>
      <c r="JPM9" s="195"/>
      <c r="JPN9" s="195"/>
      <c r="JPO9" s="195"/>
      <c r="JPP9" s="195"/>
      <c r="JPQ9" s="195"/>
      <c r="JPR9" s="195"/>
      <c r="JPS9" s="195"/>
      <c r="JPT9" s="195"/>
      <c r="JPU9" s="195"/>
      <c r="JPV9" s="195"/>
      <c r="JPW9" s="195"/>
      <c r="JPX9" s="195"/>
      <c r="JPY9" s="195"/>
      <c r="JPZ9" s="195"/>
      <c r="JQA9" s="195"/>
      <c r="JQB9" s="195"/>
      <c r="JQC9" s="195"/>
      <c r="JQD9" s="195"/>
      <c r="JQE9" s="195"/>
      <c r="JQF9" s="195"/>
      <c r="JQG9" s="195"/>
      <c r="JQH9" s="195"/>
      <c r="JQI9" s="195"/>
      <c r="JQJ9" s="195"/>
      <c r="JQK9" s="195"/>
      <c r="JQL9" s="195"/>
      <c r="JQM9" s="195"/>
      <c r="JQN9" s="195"/>
      <c r="JQO9" s="195"/>
      <c r="JQP9" s="195"/>
      <c r="JQQ9" s="195"/>
      <c r="JQR9" s="195"/>
      <c r="JQS9" s="195"/>
      <c r="JQT9" s="195"/>
      <c r="JQU9" s="195"/>
      <c r="JQV9" s="195"/>
      <c r="JQW9" s="195"/>
      <c r="JQX9" s="195"/>
      <c r="JQY9" s="195"/>
      <c r="JQZ9" s="195"/>
      <c r="JRA9" s="195"/>
      <c r="JRB9" s="195"/>
      <c r="JRC9" s="195"/>
      <c r="JRD9" s="195"/>
      <c r="JRE9" s="195"/>
      <c r="JRF9" s="195"/>
      <c r="JRG9" s="195"/>
      <c r="JRH9" s="195"/>
      <c r="JRI9" s="195"/>
      <c r="JRJ9" s="195"/>
      <c r="JRK9" s="195"/>
      <c r="JRL9" s="195"/>
      <c r="JRM9" s="195"/>
      <c r="JRN9" s="195"/>
      <c r="JRO9" s="195"/>
      <c r="JRP9" s="195"/>
      <c r="JRQ9" s="195"/>
      <c r="JRR9" s="195"/>
      <c r="JRS9" s="195"/>
      <c r="JRT9" s="195"/>
      <c r="JRU9" s="195"/>
      <c r="JRV9" s="195"/>
      <c r="JRW9" s="195"/>
      <c r="JRX9" s="195"/>
      <c r="JRY9" s="195"/>
      <c r="JRZ9" s="195"/>
      <c r="JSA9" s="195"/>
      <c r="JSB9" s="195"/>
      <c r="JSC9" s="195"/>
      <c r="JSD9" s="195"/>
      <c r="JSE9" s="195"/>
      <c r="JSF9" s="195"/>
      <c r="JSG9" s="195"/>
      <c r="JSH9" s="195"/>
      <c r="JSI9" s="195"/>
      <c r="JSJ9" s="195"/>
      <c r="JSK9" s="195"/>
      <c r="JSL9" s="195"/>
      <c r="JSM9" s="195"/>
      <c r="JSN9" s="195"/>
      <c r="JSO9" s="195"/>
      <c r="JSP9" s="195"/>
      <c r="JSQ9" s="195"/>
      <c r="JSR9" s="195"/>
      <c r="JSS9" s="195"/>
      <c r="JST9" s="195"/>
      <c r="JSU9" s="195"/>
      <c r="JSV9" s="195"/>
      <c r="JSW9" s="195"/>
      <c r="JSX9" s="195"/>
      <c r="JSY9" s="195"/>
      <c r="JSZ9" s="195"/>
      <c r="JTA9" s="195"/>
      <c r="JTB9" s="195"/>
      <c r="JTC9" s="195"/>
      <c r="JTD9" s="195"/>
      <c r="JTE9" s="195"/>
      <c r="JTF9" s="195"/>
      <c r="JTG9" s="195"/>
      <c r="JTH9" s="195"/>
      <c r="JTI9" s="195"/>
      <c r="JTJ9" s="195"/>
      <c r="JTK9" s="195"/>
      <c r="JTL9" s="195"/>
      <c r="JTM9" s="195"/>
      <c r="JTN9" s="195"/>
      <c r="JTO9" s="195"/>
      <c r="JTP9" s="195"/>
      <c r="JTQ9" s="195"/>
      <c r="JTR9" s="195"/>
      <c r="JTS9" s="195"/>
      <c r="JTT9" s="195"/>
      <c r="JTU9" s="195"/>
      <c r="JTV9" s="195"/>
      <c r="JTW9" s="195"/>
      <c r="JTX9" s="195"/>
      <c r="JTY9" s="195"/>
      <c r="JTZ9" s="195"/>
      <c r="JUA9" s="195"/>
      <c r="JUB9" s="195"/>
      <c r="JUC9" s="195"/>
      <c r="JUD9" s="195"/>
      <c r="JUE9" s="195"/>
      <c r="JUF9" s="195"/>
      <c r="JUG9" s="195"/>
      <c r="JUH9" s="195"/>
      <c r="JUI9" s="195"/>
      <c r="JUJ9" s="195"/>
      <c r="JUK9" s="195"/>
      <c r="JUL9" s="195"/>
      <c r="JUM9" s="195"/>
      <c r="JUN9" s="195"/>
      <c r="JUO9" s="195"/>
      <c r="JUP9" s="195"/>
      <c r="JUQ9" s="195"/>
      <c r="JUR9" s="195"/>
      <c r="JUS9" s="195"/>
      <c r="JUT9" s="195"/>
      <c r="JUU9" s="195"/>
      <c r="JUV9" s="195"/>
      <c r="JUW9" s="195"/>
      <c r="JUX9" s="195"/>
      <c r="JUY9" s="195"/>
      <c r="JUZ9" s="195"/>
      <c r="JVA9" s="195"/>
      <c r="JVB9" s="195"/>
      <c r="JVC9" s="195"/>
      <c r="JVD9" s="195"/>
      <c r="JVE9" s="195"/>
      <c r="JVF9" s="195"/>
      <c r="JVG9" s="195"/>
      <c r="JVH9" s="195"/>
      <c r="JVI9" s="195"/>
      <c r="JVJ9" s="195"/>
      <c r="JVK9" s="195"/>
      <c r="JVL9" s="195"/>
      <c r="JVM9" s="195"/>
      <c r="JVN9" s="195"/>
      <c r="JVO9" s="195"/>
      <c r="JVP9" s="195"/>
      <c r="JVQ9" s="195"/>
      <c r="JVR9" s="195"/>
      <c r="JVS9" s="195"/>
      <c r="JVT9" s="195"/>
      <c r="JVU9" s="195"/>
      <c r="JVV9" s="195"/>
      <c r="JVW9" s="195"/>
      <c r="JVX9" s="195"/>
      <c r="JVY9" s="195"/>
      <c r="JVZ9" s="195"/>
      <c r="JWA9" s="195"/>
      <c r="JWB9" s="195"/>
      <c r="JWC9" s="195"/>
      <c r="JWD9" s="195"/>
      <c r="JWE9" s="195"/>
      <c r="JWF9" s="195"/>
      <c r="JWG9" s="195"/>
      <c r="JWH9" s="195"/>
      <c r="JWI9" s="195"/>
      <c r="JWJ9" s="195"/>
      <c r="JWK9" s="195"/>
      <c r="JWL9" s="195"/>
      <c r="JWM9" s="195"/>
      <c r="JWN9" s="195"/>
      <c r="JWO9" s="195"/>
      <c r="JWP9" s="195"/>
      <c r="JWQ9" s="195"/>
      <c r="JWR9" s="195"/>
      <c r="JWS9" s="195"/>
      <c r="JWT9" s="195"/>
      <c r="JWU9" s="195"/>
      <c r="JWV9" s="195"/>
      <c r="JWW9" s="195"/>
      <c r="JWX9" s="195"/>
      <c r="JWY9" s="195"/>
      <c r="JWZ9" s="195"/>
      <c r="JXA9" s="195"/>
      <c r="JXB9" s="195"/>
      <c r="JXC9" s="195"/>
      <c r="JXD9" s="195"/>
      <c r="JXE9" s="195"/>
      <c r="JXF9" s="195"/>
      <c r="JXG9" s="195"/>
      <c r="JXH9" s="195"/>
      <c r="JXI9" s="195"/>
      <c r="JXJ9" s="195"/>
      <c r="JXK9" s="195"/>
      <c r="JXL9" s="195"/>
      <c r="JXM9" s="195"/>
      <c r="JXN9" s="195"/>
      <c r="JXO9" s="195"/>
      <c r="JXP9" s="195"/>
      <c r="JXQ9" s="195"/>
      <c r="JXR9" s="195"/>
      <c r="JXS9" s="195"/>
      <c r="JXT9" s="195"/>
      <c r="JXU9" s="195"/>
      <c r="JXV9" s="195"/>
      <c r="JXW9" s="195"/>
      <c r="JXX9" s="195"/>
      <c r="JXY9" s="195"/>
      <c r="JXZ9" s="195"/>
      <c r="JYA9" s="195"/>
      <c r="JYB9" s="195"/>
      <c r="JYC9" s="195"/>
      <c r="JYD9" s="195"/>
      <c r="JYE9" s="195"/>
      <c r="JYF9" s="195"/>
      <c r="JYG9" s="195"/>
      <c r="JYH9" s="195"/>
      <c r="JYI9" s="195"/>
      <c r="JYJ9" s="195"/>
      <c r="JYK9" s="195"/>
      <c r="JYL9" s="195"/>
      <c r="JYM9" s="195"/>
      <c r="JYN9" s="195"/>
      <c r="JYO9" s="195"/>
      <c r="JYP9" s="195"/>
      <c r="JYQ9" s="195"/>
      <c r="JYR9" s="195"/>
      <c r="JYS9" s="195"/>
      <c r="JYT9" s="195"/>
      <c r="JYU9" s="195"/>
      <c r="JYV9" s="195"/>
      <c r="JYW9" s="195"/>
      <c r="JYX9" s="195"/>
      <c r="JYY9" s="195"/>
      <c r="JYZ9" s="195"/>
      <c r="JZA9" s="195"/>
      <c r="JZB9" s="195"/>
      <c r="JZC9" s="195"/>
      <c r="JZD9" s="195"/>
      <c r="JZE9" s="195"/>
      <c r="JZF9" s="195"/>
      <c r="JZG9" s="195"/>
      <c r="JZH9" s="195"/>
      <c r="JZI9" s="195"/>
      <c r="JZJ9" s="195"/>
      <c r="JZK9" s="195"/>
      <c r="JZL9" s="195"/>
      <c r="JZM9" s="195"/>
      <c r="JZN9" s="195"/>
      <c r="JZO9" s="195"/>
      <c r="JZP9" s="195"/>
      <c r="JZQ9" s="195"/>
      <c r="JZR9" s="195"/>
      <c r="JZS9" s="195"/>
      <c r="JZT9" s="195"/>
      <c r="JZU9" s="195"/>
      <c r="JZV9" s="195"/>
      <c r="JZW9" s="195"/>
      <c r="JZX9" s="195"/>
      <c r="JZY9" s="195"/>
      <c r="JZZ9" s="195"/>
      <c r="KAA9" s="195"/>
      <c r="KAB9" s="195"/>
      <c r="KAC9" s="195"/>
      <c r="KAD9" s="195"/>
      <c r="KAE9" s="195"/>
      <c r="KAF9" s="195"/>
      <c r="KAG9" s="195"/>
      <c r="KAH9" s="195"/>
      <c r="KAI9" s="195"/>
      <c r="KAJ9" s="195"/>
      <c r="KAK9" s="195"/>
      <c r="KAL9" s="195"/>
      <c r="KAM9" s="195"/>
      <c r="KAN9" s="195"/>
      <c r="KAO9" s="195"/>
      <c r="KAP9" s="195"/>
      <c r="KAQ9" s="195"/>
      <c r="KAR9" s="195"/>
      <c r="KAS9" s="195"/>
      <c r="KAT9" s="195"/>
      <c r="KAU9" s="195"/>
      <c r="KAV9" s="195"/>
      <c r="KAW9" s="195"/>
      <c r="KAX9" s="195"/>
      <c r="KAY9" s="195"/>
      <c r="KAZ9" s="195"/>
      <c r="KBA9" s="195"/>
      <c r="KBB9" s="195"/>
      <c r="KBC9" s="195"/>
      <c r="KBD9" s="195"/>
      <c r="KBE9" s="195"/>
      <c r="KBF9" s="195"/>
      <c r="KBG9" s="195"/>
      <c r="KBH9" s="195"/>
      <c r="KBI9" s="195"/>
      <c r="KBJ9" s="195"/>
      <c r="KBK9" s="195"/>
      <c r="KBL9" s="195"/>
      <c r="KBM9" s="195"/>
      <c r="KBN9" s="195"/>
      <c r="KBO9" s="195"/>
      <c r="KBP9" s="195"/>
      <c r="KBQ9" s="195"/>
      <c r="KBR9" s="195"/>
      <c r="KBS9" s="195"/>
      <c r="KBT9" s="195"/>
      <c r="KBU9" s="195"/>
      <c r="KBV9" s="195"/>
      <c r="KBW9" s="195"/>
      <c r="KBX9" s="195"/>
      <c r="KBY9" s="195"/>
      <c r="KBZ9" s="195"/>
      <c r="KCA9" s="195"/>
      <c r="KCB9" s="195"/>
      <c r="KCC9" s="195"/>
      <c r="KCD9" s="195"/>
      <c r="KCE9" s="195"/>
      <c r="KCF9" s="195"/>
      <c r="KCG9" s="195"/>
      <c r="KCH9" s="195"/>
      <c r="KCI9" s="195"/>
      <c r="KCJ9" s="195"/>
      <c r="KCK9" s="195"/>
      <c r="KCL9" s="195"/>
      <c r="KCM9" s="195"/>
      <c r="KCN9" s="195"/>
      <c r="KCO9" s="195"/>
      <c r="KCP9" s="195"/>
      <c r="KCQ9" s="195"/>
      <c r="KCR9" s="195"/>
      <c r="KCS9" s="195"/>
      <c r="KCT9" s="195"/>
      <c r="KCU9" s="195"/>
      <c r="KCV9" s="195"/>
      <c r="KCW9" s="195"/>
      <c r="KCX9" s="195"/>
      <c r="KCY9" s="195"/>
      <c r="KCZ9" s="195"/>
      <c r="KDA9" s="195"/>
      <c r="KDB9" s="195"/>
      <c r="KDC9" s="195"/>
      <c r="KDD9" s="195"/>
      <c r="KDE9" s="195"/>
      <c r="KDF9" s="195"/>
      <c r="KDG9" s="195"/>
      <c r="KDH9" s="195"/>
      <c r="KDI9" s="195"/>
      <c r="KDJ9" s="195"/>
      <c r="KDK9" s="195"/>
      <c r="KDL9" s="195"/>
      <c r="KDM9" s="195"/>
      <c r="KDN9" s="195"/>
      <c r="KDO9" s="195"/>
      <c r="KDP9" s="195"/>
      <c r="KDQ9" s="195"/>
      <c r="KDR9" s="195"/>
      <c r="KDS9" s="195"/>
      <c r="KDT9" s="195"/>
      <c r="KDU9" s="195"/>
      <c r="KDV9" s="195"/>
      <c r="KDW9" s="195"/>
      <c r="KDX9" s="195"/>
      <c r="KDY9" s="195"/>
      <c r="KDZ9" s="195"/>
      <c r="KEA9" s="195"/>
      <c r="KEB9" s="195"/>
      <c r="KEC9" s="195"/>
      <c r="KED9" s="195"/>
      <c r="KEE9" s="195"/>
      <c r="KEF9" s="195"/>
      <c r="KEG9" s="195"/>
      <c r="KEH9" s="195"/>
      <c r="KEI9" s="195"/>
      <c r="KEJ9" s="195"/>
      <c r="KEK9" s="195"/>
      <c r="KEL9" s="195"/>
      <c r="KEM9" s="195"/>
      <c r="KEN9" s="195"/>
      <c r="KEO9" s="195"/>
      <c r="KEP9" s="195"/>
      <c r="KEQ9" s="195"/>
      <c r="KER9" s="195"/>
      <c r="KES9" s="195"/>
      <c r="KET9" s="195"/>
      <c r="KEU9" s="195"/>
      <c r="KEV9" s="195"/>
      <c r="KEW9" s="195"/>
      <c r="KEX9" s="195"/>
      <c r="KEY9" s="195"/>
      <c r="KEZ9" s="195"/>
      <c r="KFA9" s="195"/>
      <c r="KFB9" s="195"/>
      <c r="KFC9" s="195"/>
      <c r="KFD9" s="195"/>
      <c r="KFE9" s="195"/>
      <c r="KFF9" s="195"/>
      <c r="KFG9" s="195"/>
      <c r="KFH9" s="195"/>
      <c r="KFI9" s="195"/>
      <c r="KFJ9" s="195"/>
      <c r="KFK9" s="195"/>
      <c r="KFL9" s="195"/>
      <c r="KFM9" s="195"/>
      <c r="KFN9" s="195"/>
      <c r="KFO9" s="195"/>
      <c r="KFP9" s="195"/>
      <c r="KFQ9" s="195"/>
      <c r="KFR9" s="195"/>
      <c r="KFS9" s="195"/>
      <c r="KFT9" s="195"/>
      <c r="KFU9" s="195"/>
      <c r="KFV9" s="195"/>
      <c r="KFW9" s="195"/>
      <c r="KFX9" s="195"/>
      <c r="KFY9" s="195"/>
      <c r="KFZ9" s="195"/>
      <c r="KGA9" s="195"/>
      <c r="KGB9" s="195"/>
      <c r="KGC9" s="195"/>
      <c r="KGD9" s="195"/>
      <c r="KGE9" s="195"/>
      <c r="KGF9" s="195"/>
      <c r="KGG9" s="195"/>
      <c r="KGH9" s="195"/>
      <c r="KGI9" s="195"/>
      <c r="KGJ9" s="195"/>
      <c r="KGK9" s="195"/>
      <c r="KGL9" s="195"/>
      <c r="KGM9" s="195"/>
      <c r="KGN9" s="195"/>
      <c r="KGO9" s="195"/>
      <c r="KGP9" s="195"/>
      <c r="KGQ9" s="195"/>
      <c r="KGR9" s="195"/>
      <c r="KGS9" s="195"/>
      <c r="KGT9" s="195"/>
      <c r="KGU9" s="195"/>
      <c r="KGV9" s="195"/>
      <c r="KGW9" s="195"/>
      <c r="KGX9" s="195"/>
      <c r="KGY9" s="195"/>
      <c r="KGZ9" s="195"/>
      <c r="KHA9" s="195"/>
      <c r="KHB9" s="195"/>
      <c r="KHC9" s="195"/>
      <c r="KHD9" s="195"/>
      <c r="KHE9" s="195"/>
      <c r="KHF9" s="195"/>
      <c r="KHG9" s="195"/>
      <c r="KHH9" s="195"/>
      <c r="KHI9" s="195"/>
      <c r="KHJ9" s="195"/>
      <c r="KHK9" s="195"/>
      <c r="KHL9" s="195"/>
      <c r="KHM9" s="195"/>
      <c r="KHN9" s="195"/>
      <c r="KHO9" s="195"/>
      <c r="KHP9" s="195"/>
      <c r="KHQ9" s="195"/>
      <c r="KHR9" s="195"/>
      <c r="KHS9" s="195"/>
      <c r="KHT9" s="195"/>
      <c r="KHU9" s="195"/>
      <c r="KHV9" s="195"/>
      <c r="KHW9" s="195"/>
      <c r="KHX9" s="195"/>
      <c r="KHY9" s="195"/>
      <c r="KHZ9" s="195"/>
      <c r="KIA9" s="195"/>
      <c r="KIB9" s="195"/>
      <c r="KIC9" s="195"/>
      <c r="KID9" s="195"/>
      <c r="KIE9" s="195"/>
      <c r="KIF9" s="195"/>
      <c r="KIG9" s="195"/>
      <c r="KIH9" s="195"/>
      <c r="KII9" s="195"/>
      <c r="KIJ9" s="195"/>
      <c r="KIK9" s="195"/>
      <c r="KIL9" s="195"/>
      <c r="KIM9" s="195"/>
      <c r="KIN9" s="195"/>
      <c r="KIO9" s="195"/>
      <c r="KIP9" s="195"/>
      <c r="KIQ9" s="195"/>
      <c r="KIR9" s="195"/>
      <c r="KIS9" s="195"/>
      <c r="KIT9" s="195"/>
      <c r="KIU9" s="195"/>
      <c r="KIV9" s="195"/>
      <c r="KIW9" s="195"/>
      <c r="KIX9" s="195"/>
      <c r="KIY9" s="195"/>
      <c r="KIZ9" s="195"/>
      <c r="KJA9" s="195"/>
      <c r="KJB9" s="195"/>
      <c r="KJC9" s="195"/>
      <c r="KJD9" s="195"/>
      <c r="KJE9" s="195"/>
      <c r="KJF9" s="195"/>
      <c r="KJG9" s="195"/>
      <c r="KJH9" s="195"/>
      <c r="KJI9" s="195"/>
      <c r="KJJ9" s="195"/>
      <c r="KJK9" s="195"/>
      <c r="KJL9" s="195"/>
      <c r="KJM9" s="195"/>
      <c r="KJN9" s="195"/>
      <c r="KJO9" s="195"/>
      <c r="KJP9" s="195"/>
      <c r="KJQ9" s="195"/>
      <c r="KJR9" s="195"/>
      <c r="KJS9" s="195"/>
      <c r="KJT9" s="195"/>
      <c r="KJU9" s="195"/>
      <c r="KJV9" s="195"/>
      <c r="KJW9" s="195"/>
      <c r="KJX9" s="195"/>
      <c r="KJY9" s="195"/>
      <c r="KJZ9" s="195"/>
      <c r="KKA9" s="195"/>
      <c r="KKB9" s="195"/>
      <c r="KKC9" s="195"/>
      <c r="KKD9" s="195"/>
      <c r="KKE9" s="195"/>
      <c r="KKF9" s="195"/>
      <c r="KKG9" s="195"/>
      <c r="KKH9" s="195"/>
      <c r="KKI9" s="195"/>
      <c r="KKJ9" s="195"/>
      <c r="KKK9" s="195"/>
      <c r="KKL9" s="195"/>
      <c r="KKM9" s="195"/>
      <c r="KKN9" s="195"/>
      <c r="KKO9" s="195"/>
      <c r="KKP9" s="195"/>
      <c r="KKQ9" s="195"/>
      <c r="KKR9" s="195"/>
      <c r="KKS9" s="195"/>
      <c r="KKT9" s="195"/>
      <c r="KKU9" s="195"/>
      <c r="KKV9" s="195"/>
      <c r="KKW9" s="195"/>
      <c r="KKX9" s="195"/>
      <c r="KKY9" s="195"/>
      <c r="KKZ9" s="195"/>
      <c r="KLA9" s="195"/>
      <c r="KLB9" s="195"/>
      <c r="KLC9" s="195"/>
      <c r="KLD9" s="195"/>
      <c r="KLE9" s="195"/>
      <c r="KLF9" s="195"/>
      <c r="KLG9" s="195"/>
      <c r="KLH9" s="195"/>
      <c r="KLI9" s="195"/>
      <c r="KLJ9" s="195"/>
      <c r="KLK9" s="195"/>
      <c r="KLL9" s="195"/>
      <c r="KLM9" s="195"/>
      <c r="KLN9" s="195"/>
      <c r="KLO9" s="195"/>
      <c r="KLP9" s="195"/>
      <c r="KLQ9" s="195"/>
      <c r="KLR9" s="195"/>
      <c r="KLS9" s="195"/>
      <c r="KLT9" s="195"/>
      <c r="KLU9" s="195"/>
      <c r="KLV9" s="195"/>
      <c r="KLW9" s="195"/>
      <c r="KLX9" s="195"/>
      <c r="KLY9" s="195"/>
      <c r="KLZ9" s="195"/>
      <c r="KMA9" s="195"/>
      <c r="KMB9" s="195"/>
      <c r="KMC9" s="195"/>
      <c r="KMD9" s="195"/>
      <c r="KME9" s="195"/>
      <c r="KMF9" s="195"/>
      <c r="KMG9" s="195"/>
      <c r="KMH9" s="195"/>
      <c r="KMI9" s="195"/>
      <c r="KMJ9" s="195"/>
      <c r="KMK9" s="195"/>
      <c r="KML9" s="195"/>
      <c r="KMM9" s="195"/>
      <c r="KMN9" s="195"/>
      <c r="KMO9" s="195"/>
      <c r="KMP9" s="195"/>
      <c r="KMQ9" s="195"/>
      <c r="KMR9" s="195"/>
      <c r="KMS9" s="195"/>
      <c r="KMT9" s="195"/>
      <c r="KMU9" s="195"/>
      <c r="KMV9" s="195"/>
      <c r="KMW9" s="195"/>
      <c r="KMX9" s="195"/>
      <c r="KMY9" s="195"/>
      <c r="KMZ9" s="195"/>
      <c r="KNA9" s="195"/>
      <c r="KNB9" s="195"/>
      <c r="KNC9" s="195"/>
      <c r="KND9" s="195"/>
      <c r="KNE9" s="195"/>
      <c r="KNF9" s="195"/>
      <c r="KNG9" s="195"/>
      <c r="KNH9" s="195"/>
      <c r="KNI9" s="195"/>
      <c r="KNJ9" s="195"/>
      <c r="KNK9" s="195"/>
      <c r="KNL9" s="195"/>
      <c r="KNM9" s="195"/>
      <c r="KNN9" s="195"/>
      <c r="KNO9" s="195"/>
      <c r="KNP9" s="195"/>
      <c r="KNQ9" s="195"/>
      <c r="KNR9" s="195"/>
      <c r="KNS9" s="195"/>
      <c r="KNT9" s="195"/>
      <c r="KNU9" s="195"/>
      <c r="KNV9" s="195"/>
      <c r="KNW9" s="195"/>
      <c r="KNX9" s="195"/>
      <c r="KNY9" s="195"/>
      <c r="KNZ9" s="195"/>
      <c r="KOA9" s="195"/>
      <c r="KOB9" s="195"/>
      <c r="KOC9" s="195"/>
      <c r="KOD9" s="195"/>
      <c r="KOE9" s="195"/>
      <c r="KOF9" s="195"/>
      <c r="KOG9" s="195"/>
      <c r="KOH9" s="195"/>
      <c r="KOI9" s="195"/>
      <c r="KOJ9" s="195"/>
      <c r="KOK9" s="195"/>
      <c r="KOL9" s="195"/>
      <c r="KOM9" s="195"/>
      <c r="KON9" s="195"/>
      <c r="KOO9" s="195"/>
      <c r="KOP9" s="195"/>
      <c r="KOQ9" s="195"/>
      <c r="KOR9" s="195"/>
      <c r="KOS9" s="195"/>
      <c r="KOT9" s="195"/>
      <c r="KOU9" s="195"/>
      <c r="KOV9" s="195"/>
      <c r="KOW9" s="195"/>
      <c r="KOX9" s="195"/>
      <c r="KOY9" s="195"/>
      <c r="KOZ9" s="195"/>
      <c r="KPA9" s="195"/>
      <c r="KPB9" s="195"/>
      <c r="KPC9" s="195"/>
      <c r="KPD9" s="195"/>
      <c r="KPE9" s="195"/>
      <c r="KPF9" s="195"/>
      <c r="KPG9" s="195"/>
      <c r="KPH9" s="195"/>
      <c r="KPI9" s="195"/>
      <c r="KPJ9" s="195"/>
      <c r="KPK9" s="195"/>
      <c r="KPL9" s="195"/>
      <c r="KPM9" s="195"/>
      <c r="KPN9" s="195"/>
      <c r="KPO9" s="195"/>
      <c r="KPP9" s="195"/>
      <c r="KPQ9" s="195"/>
      <c r="KPR9" s="195"/>
      <c r="KPS9" s="195"/>
      <c r="KPT9" s="195"/>
      <c r="KPU9" s="195"/>
      <c r="KPV9" s="195"/>
      <c r="KPW9" s="195"/>
      <c r="KPX9" s="195"/>
      <c r="KPY9" s="195"/>
      <c r="KPZ9" s="195"/>
      <c r="KQA9" s="195"/>
      <c r="KQB9" s="195"/>
      <c r="KQC9" s="195"/>
      <c r="KQD9" s="195"/>
      <c r="KQE9" s="195"/>
      <c r="KQF9" s="195"/>
      <c r="KQG9" s="195"/>
      <c r="KQH9" s="195"/>
      <c r="KQI9" s="195"/>
      <c r="KQJ9" s="195"/>
      <c r="KQK9" s="195"/>
      <c r="KQL9" s="195"/>
      <c r="KQM9" s="195"/>
      <c r="KQN9" s="195"/>
      <c r="KQO9" s="195"/>
      <c r="KQP9" s="195"/>
      <c r="KQQ9" s="195"/>
      <c r="KQR9" s="195"/>
      <c r="KQS9" s="195"/>
      <c r="KQT9" s="195"/>
      <c r="KQU9" s="195"/>
      <c r="KQV9" s="195"/>
      <c r="KQW9" s="195"/>
      <c r="KQX9" s="195"/>
      <c r="KQY9" s="195"/>
      <c r="KQZ9" s="195"/>
      <c r="KRA9" s="195"/>
      <c r="KRB9" s="195"/>
      <c r="KRC9" s="195"/>
      <c r="KRD9" s="195"/>
      <c r="KRE9" s="195"/>
      <c r="KRF9" s="195"/>
      <c r="KRG9" s="195"/>
      <c r="KRH9" s="195"/>
      <c r="KRI9" s="195"/>
      <c r="KRJ9" s="195"/>
      <c r="KRK9" s="195"/>
      <c r="KRL9" s="195"/>
      <c r="KRM9" s="195"/>
      <c r="KRN9" s="195"/>
      <c r="KRO9" s="195"/>
      <c r="KRP9" s="195"/>
      <c r="KRQ9" s="195"/>
      <c r="KRR9" s="195"/>
      <c r="KRS9" s="195"/>
      <c r="KRT9" s="195"/>
      <c r="KRU9" s="195"/>
      <c r="KRV9" s="195"/>
      <c r="KRW9" s="195"/>
      <c r="KRX9" s="195"/>
      <c r="KRY9" s="195"/>
      <c r="KRZ9" s="195"/>
      <c r="KSA9" s="195"/>
      <c r="KSB9" s="195"/>
      <c r="KSC9" s="195"/>
      <c r="KSD9" s="195"/>
      <c r="KSE9" s="195"/>
      <c r="KSF9" s="195"/>
      <c r="KSG9" s="195"/>
      <c r="KSH9" s="195"/>
      <c r="KSI9" s="195"/>
      <c r="KSJ9" s="195"/>
      <c r="KSK9" s="195"/>
      <c r="KSL9" s="195"/>
      <c r="KSM9" s="195"/>
      <c r="KSN9" s="195"/>
      <c r="KSO9" s="195"/>
      <c r="KSP9" s="195"/>
      <c r="KSQ9" s="195"/>
      <c r="KSR9" s="195"/>
      <c r="KSS9" s="195"/>
      <c r="KST9" s="195"/>
      <c r="KSU9" s="195"/>
      <c r="KSV9" s="195"/>
      <c r="KSW9" s="195"/>
      <c r="KSX9" s="195"/>
      <c r="KSY9" s="195"/>
      <c r="KSZ9" s="195"/>
      <c r="KTA9" s="195"/>
      <c r="KTB9" s="195"/>
      <c r="KTC9" s="195"/>
      <c r="KTD9" s="195"/>
      <c r="KTE9" s="195"/>
      <c r="KTF9" s="195"/>
      <c r="KTG9" s="195"/>
      <c r="KTH9" s="195"/>
      <c r="KTI9" s="195"/>
      <c r="KTJ9" s="195"/>
      <c r="KTK9" s="195"/>
      <c r="KTL9" s="195"/>
      <c r="KTM9" s="195"/>
      <c r="KTN9" s="195"/>
      <c r="KTO9" s="195"/>
      <c r="KTP9" s="195"/>
      <c r="KTQ9" s="195"/>
      <c r="KTR9" s="195"/>
      <c r="KTS9" s="195"/>
      <c r="KTT9" s="195"/>
      <c r="KTU9" s="195"/>
      <c r="KTV9" s="195"/>
      <c r="KTW9" s="195"/>
      <c r="KTX9" s="195"/>
      <c r="KTY9" s="195"/>
      <c r="KTZ9" s="195"/>
      <c r="KUA9" s="195"/>
      <c r="KUB9" s="195"/>
      <c r="KUC9" s="195"/>
      <c r="KUD9" s="195"/>
      <c r="KUE9" s="195"/>
      <c r="KUF9" s="195"/>
      <c r="KUG9" s="195"/>
      <c r="KUH9" s="195"/>
      <c r="KUI9" s="195"/>
      <c r="KUJ9" s="195"/>
      <c r="KUK9" s="195"/>
      <c r="KUL9" s="195"/>
      <c r="KUM9" s="195"/>
      <c r="KUN9" s="195"/>
      <c r="KUO9" s="195"/>
      <c r="KUP9" s="195"/>
      <c r="KUQ9" s="195"/>
      <c r="KUR9" s="195"/>
      <c r="KUS9" s="195"/>
      <c r="KUT9" s="195"/>
      <c r="KUU9" s="195"/>
      <c r="KUV9" s="195"/>
      <c r="KUW9" s="195"/>
      <c r="KUX9" s="195"/>
      <c r="KUY9" s="195"/>
      <c r="KUZ9" s="195"/>
      <c r="KVA9" s="195"/>
      <c r="KVB9" s="195"/>
      <c r="KVC9" s="195"/>
      <c r="KVD9" s="195"/>
      <c r="KVE9" s="195"/>
      <c r="KVF9" s="195"/>
      <c r="KVG9" s="195"/>
      <c r="KVH9" s="195"/>
      <c r="KVI9" s="195"/>
      <c r="KVJ9" s="195"/>
      <c r="KVK9" s="195"/>
      <c r="KVL9" s="195"/>
      <c r="KVM9" s="195"/>
      <c r="KVN9" s="195"/>
      <c r="KVO9" s="195"/>
      <c r="KVP9" s="195"/>
      <c r="KVQ9" s="195"/>
      <c r="KVR9" s="195"/>
      <c r="KVS9" s="195"/>
      <c r="KVT9" s="195"/>
      <c r="KVU9" s="195"/>
      <c r="KVV9" s="195"/>
      <c r="KVW9" s="195"/>
      <c r="KVX9" s="195"/>
      <c r="KVY9" s="195"/>
      <c r="KVZ9" s="195"/>
      <c r="KWA9" s="195"/>
      <c r="KWB9" s="195"/>
      <c r="KWC9" s="195"/>
      <c r="KWD9" s="195"/>
      <c r="KWE9" s="195"/>
      <c r="KWF9" s="195"/>
      <c r="KWG9" s="195"/>
      <c r="KWH9" s="195"/>
      <c r="KWI9" s="195"/>
      <c r="KWJ9" s="195"/>
      <c r="KWK9" s="195"/>
      <c r="KWL9" s="195"/>
      <c r="KWM9" s="195"/>
      <c r="KWN9" s="195"/>
      <c r="KWO9" s="195"/>
      <c r="KWP9" s="195"/>
      <c r="KWQ9" s="195"/>
      <c r="KWR9" s="195"/>
      <c r="KWS9" s="195"/>
      <c r="KWT9" s="195"/>
      <c r="KWU9" s="195"/>
      <c r="KWV9" s="195"/>
      <c r="KWW9" s="195"/>
      <c r="KWX9" s="195"/>
      <c r="KWY9" s="195"/>
      <c r="KWZ9" s="195"/>
      <c r="KXA9" s="195"/>
      <c r="KXB9" s="195"/>
      <c r="KXC9" s="195"/>
      <c r="KXD9" s="195"/>
      <c r="KXE9" s="195"/>
      <c r="KXF9" s="195"/>
      <c r="KXG9" s="195"/>
      <c r="KXH9" s="195"/>
      <c r="KXI9" s="195"/>
      <c r="KXJ9" s="195"/>
      <c r="KXK9" s="195"/>
      <c r="KXL9" s="195"/>
      <c r="KXM9" s="195"/>
      <c r="KXN9" s="195"/>
      <c r="KXO9" s="195"/>
      <c r="KXP9" s="195"/>
      <c r="KXQ9" s="195"/>
      <c r="KXR9" s="195"/>
      <c r="KXS9" s="195"/>
      <c r="KXT9" s="195"/>
      <c r="KXU9" s="195"/>
      <c r="KXV9" s="195"/>
      <c r="KXW9" s="195"/>
      <c r="KXX9" s="195"/>
      <c r="KXY9" s="195"/>
      <c r="KXZ9" s="195"/>
      <c r="KYA9" s="195"/>
      <c r="KYB9" s="195"/>
      <c r="KYC9" s="195"/>
      <c r="KYD9" s="195"/>
      <c r="KYE9" s="195"/>
      <c r="KYF9" s="195"/>
      <c r="KYG9" s="195"/>
      <c r="KYH9" s="195"/>
      <c r="KYI9" s="195"/>
      <c r="KYJ9" s="195"/>
      <c r="KYK9" s="195"/>
      <c r="KYL9" s="195"/>
      <c r="KYM9" s="195"/>
      <c r="KYN9" s="195"/>
      <c r="KYO9" s="195"/>
      <c r="KYP9" s="195"/>
      <c r="KYQ9" s="195"/>
      <c r="KYR9" s="195"/>
      <c r="KYS9" s="195"/>
      <c r="KYT9" s="195"/>
      <c r="KYU9" s="195"/>
      <c r="KYV9" s="195"/>
      <c r="KYW9" s="195"/>
      <c r="KYX9" s="195"/>
      <c r="KYY9" s="195"/>
      <c r="KYZ9" s="195"/>
      <c r="KZA9" s="195"/>
      <c r="KZB9" s="195"/>
      <c r="KZC9" s="195"/>
      <c r="KZD9" s="195"/>
      <c r="KZE9" s="195"/>
      <c r="KZF9" s="195"/>
      <c r="KZG9" s="195"/>
      <c r="KZH9" s="195"/>
      <c r="KZI9" s="195"/>
      <c r="KZJ9" s="195"/>
      <c r="KZK9" s="195"/>
      <c r="KZL9" s="195"/>
      <c r="KZM9" s="195"/>
      <c r="KZN9" s="195"/>
      <c r="KZO9" s="195"/>
      <c r="KZP9" s="195"/>
      <c r="KZQ9" s="195"/>
      <c r="KZR9" s="195"/>
      <c r="KZS9" s="195"/>
      <c r="KZT9" s="195"/>
      <c r="KZU9" s="195"/>
      <c r="KZV9" s="195"/>
      <c r="KZW9" s="195"/>
      <c r="KZX9" s="195"/>
      <c r="KZY9" s="195"/>
      <c r="KZZ9" s="195"/>
      <c r="LAA9" s="195"/>
      <c r="LAB9" s="195"/>
      <c r="LAC9" s="195"/>
      <c r="LAD9" s="195"/>
      <c r="LAE9" s="195"/>
      <c r="LAF9" s="195"/>
      <c r="LAG9" s="195"/>
      <c r="LAH9" s="195"/>
      <c r="LAI9" s="195"/>
      <c r="LAJ9" s="195"/>
      <c r="LAK9" s="195"/>
      <c r="LAL9" s="195"/>
      <c r="LAM9" s="195"/>
      <c r="LAN9" s="195"/>
      <c r="LAO9" s="195"/>
      <c r="LAP9" s="195"/>
      <c r="LAQ9" s="195"/>
      <c r="LAR9" s="195"/>
      <c r="LAS9" s="195"/>
      <c r="LAT9" s="195"/>
      <c r="LAU9" s="195"/>
      <c r="LAV9" s="195"/>
      <c r="LAW9" s="195"/>
      <c r="LAX9" s="195"/>
      <c r="LAY9" s="195"/>
      <c r="LAZ9" s="195"/>
      <c r="LBA9" s="195"/>
      <c r="LBB9" s="195"/>
      <c r="LBC9" s="195"/>
      <c r="LBD9" s="195"/>
      <c r="LBE9" s="195"/>
      <c r="LBF9" s="195"/>
      <c r="LBG9" s="195"/>
      <c r="LBH9" s="195"/>
      <c r="LBI9" s="195"/>
      <c r="LBJ9" s="195"/>
      <c r="LBK9" s="195"/>
      <c r="LBL9" s="195"/>
      <c r="LBM9" s="195"/>
      <c r="LBN9" s="195"/>
      <c r="LBO9" s="195"/>
      <c r="LBP9" s="195"/>
      <c r="LBQ9" s="195"/>
      <c r="LBR9" s="195"/>
      <c r="LBS9" s="195"/>
      <c r="LBT9" s="195"/>
      <c r="LBU9" s="195"/>
      <c r="LBV9" s="195"/>
      <c r="LBW9" s="195"/>
      <c r="LBX9" s="195"/>
      <c r="LBY9" s="195"/>
      <c r="LBZ9" s="195"/>
      <c r="LCA9" s="195"/>
      <c r="LCB9" s="195"/>
      <c r="LCC9" s="195"/>
      <c r="LCD9" s="195"/>
      <c r="LCE9" s="195"/>
      <c r="LCF9" s="195"/>
      <c r="LCG9" s="195"/>
      <c r="LCH9" s="195"/>
      <c r="LCI9" s="195"/>
      <c r="LCJ9" s="195"/>
      <c r="LCK9" s="195"/>
      <c r="LCL9" s="195"/>
      <c r="LCM9" s="195"/>
      <c r="LCN9" s="195"/>
      <c r="LCO9" s="195"/>
      <c r="LCP9" s="195"/>
      <c r="LCQ9" s="195"/>
      <c r="LCR9" s="195"/>
      <c r="LCS9" s="195"/>
      <c r="LCT9" s="195"/>
      <c r="LCU9" s="195"/>
      <c r="LCV9" s="195"/>
      <c r="LCW9" s="195"/>
      <c r="LCX9" s="195"/>
      <c r="LCY9" s="195"/>
      <c r="LCZ9" s="195"/>
      <c r="LDA9" s="195"/>
      <c r="LDB9" s="195"/>
      <c r="LDC9" s="195"/>
      <c r="LDD9" s="195"/>
      <c r="LDE9" s="195"/>
      <c r="LDF9" s="195"/>
      <c r="LDG9" s="195"/>
      <c r="LDH9" s="195"/>
      <c r="LDI9" s="195"/>
      <c r="LDJ9" s="195"/>
      <c r="LDK9" s="195"/>
      <c r="LDL9" s="195"/>
      <c r="LDM9" s="195"/>
      <c r="LDN9" s="195"/>
      <c r="LDO9" s="195"/>
      <c r="LDP9" s="195"/>
      <c r="LDQ9" s="195"/>
      <c r="LDR9" s="195"/>
      <c r="LDS9" s="195"/>
      <c r="LDT9" s="195"/>
      <c r="LDU9" s="195"/>
      <c r="LDV9" s="195"/>
      <c r="LDW9" s="195"/>
      <c r="LDX9" s="195"/>
      <c r="LDY9" s="195"/>
      <c r="LDZ9" s="195"/>
      <c r="LEA9" s="195"/>
      <c r="LEB9" s="195"/>
      <c r="LEC9" s="195"/>
      <c r="LED9" s="195"/>
      <c r="LEE9" s="195"/>
      <c r="LEF9" s="195"/>
      <c r="LEG9" s="195"/>
      <c r="LEH9" s="195"/>
      <c r="LEI9" s="195"/>
      <c r="LEJ9" s="195"/>
      <c r="LEK9" s="195"/>
      <c r="LEL9" s="195"/>
      <c r="LEM9" s="195"/>
      <c r="LEN9" s="195"/>
      <c r="LEO9" s="195"/>
      <c r="LEP9" s="195"/>
      <c r="LEQ9" s="195"/>
      <c r="LER9" s="195"/>
      <c r="LES9" s="195"/>
      <c r="LET9" s="195"/>
      <c r="LEU9" s="195"/>
      <c r="LEV9" s="195"/>
      <c r="LEW9" s="195"/>
      <c r="LEX9" s="195"/>
      <c r="LEY9" s="195"/>
      <c r="LEZ9" s="195"/>
      <c r="LFA9" s="195"/>
      <c r="LFB9" s="195"/>
      <c r="LFC9" s="195"/>
      <c r="LFD9" s="195"/>
      <c r="LFE9" s="195"/>
      <c r="LFF9" s="195"/>
      <c r="LFG9" s="195"/>
      <c r="LFH9" s="195"/>
      <c r="LFI9" s="195"/>
      <c r="LFJ9" s="195"/>
      <c r="LFK9" s="195"/>
      <c r="LFL9" s="195"/>
      <c r="LFM9" s="195"/>
      <c r="LFN9" s="195"/>
      <c r="LFO9" s="195"/>
      <c r="LFP9" s="195"/>
      <c r="LFQ9" s="195"/>
      <c r="LFR9" s="195"/>
      <c r="LFS9" s="195"/>
      <c r="LFT9" s="195"/>
      <c r="LFU9" s="195"/>
      <c r="LFV9" s="195"/>
      <c r="LFW9" s="195"/>
      <c r="LFX9" s="195"/>
      <c r="LFY9" s="195"/>
      <c r="LFZ9" s="195"/>
      <c r="LGA9" s="195"/>
      <c r="LGB9" s="195"/>
      <c r="LGC9" s="195"/>
      <c r="LGD9" s="195"/>
      <c r="LGE9" s="195"/>
      <c r="LGF9" s="195"/>
      <c r="LGG9" s="195"/>
      <c r="LGH9" s="195"/>
      <c r="LGI9" s="195"/>
      <c r="LGJ9" s="195"/>
      <c r="LGK9" s="195"/>
      <c r="LGL9" s="195"/>
      <c r="LGM9" s="195"/>
      <c r="LGN9" s="195"/>
      <c r="LGO9" s="195"/>
      <c r="LGP9" s="195"/>
      <c r="LGQ9" s="195"/>
      <c r="LGR9" s="195"/>
      <c r="LGS9" s="195"/>
      <c r="LGT9" s="195"/>
      <c r="LGU9" s="195"/>
      <c r="LGV9" s="195"/>
      <c r="LGW9" s="195"/>
      <c r="LGX9" s="195"/>
      <c r="LGY9" s="195"/>
      <c r="LGZ9" s="195"/>
      <c r="LHA9" s="195"/>
      <c r="LHB9" s="195"/>
      <c r="LHC9" s="195"/>
      <c r="LHD9" s="195"/>
      <c r="LHE9" s="195"/>
      <c r="LHF9" s="195"/>
      <c r="LHG9" s="195"/>
      <c r="LHH9" s="195"/>
      <c r="LHI9" s="195"/>
      <c r="LHJ9" s="195"/>
      <c r="LHK9" s="195"/>
      <c r="LHL9" s="195"/>
      <c r="LHM9" s="195"/>
      <c r="LHN9" s="195"/>
      <c r="LHO9" s="195"/>
      <c r="LHP9" s="195"/>
      <c r="LHQ9" s="195"/>
      <c r="LHR9" s="195"/>
      <c r="LHS9" s="195"/>
      <c r="LHT9" s="195"/>
      <c r="LHU9" s="195"/>
      <c r="LHV9" s="195"/>
      <c r="LHW9" s="195"/>
      <c r="LHX9" s="195"/>
      <c r="LHY9" s="195"/>
      <c r="LHZ9" s="195"/>
      <c r="LIA9" s="195"/>
      <c r="LIB9" s="195"/>
      <c r="LIC9" s="195"/>
      <c r="LID9" s="195"/>
      <c r="LIE9" s="195"/>
      <c r="LIF9" s="195"/>
      <c r="LIG9" s="195"/>
      <c r="LIH9" s="195"/>
      <c r="LII9" s="195"/>
      <c r="LIJ9" s="195"/>
      <c r="LIK9" s="195"/>
      <c r="LIL9" s="195"/>
      <c r="LIM9" s="195"/>
      <c r="LIN9" s="195"/>
      <c r="LIO9" s="195"/>
      <c r="LIP9" s="195"/>
      <c r="LIQ9" s="195"/>
      <c r="LIR9" s="195"/>
      <c r="LIS9" s="195"/>
      <c r="LIT9" s="195"/>
      <c r="LIU9" s="195"/>
      <c r="LIV9" s="195"/>
      <c r="LIW9" s="195"/>
      <c r="LIX9" s="195"/>
      <c r="LIY9" s="195"/>
      <c r="LIZ9" s="195"/>
      <c r="LJA9" s="195"/>
      <c r="LJB9" s="195"/>
      <c r="LJC9" s="195"/>
      <c r="LJD9" s="195"/>
      <c r="LJE9" s="195"/>
      <c r="LJF9" s="195"/>
      <c r="LJG9" s="195"/>
      <c r="LJH9" s="195"/>
      <c r="LJI9" s="195"/>
      <c r="LJJ9" s="195"/>
      <c r="LJK9" s="195"/>
      <c r="LJL9" s="195"/>
      <c r="LJM9" s="195"/>
      <c r="LJN9" s="195"/>
      <c r="LJO9" s="195"/>
      <c r="LJP9" s="195"/>
      <c r="LJQ9" s="195"/>
      <c r="LJR9" s="195"/>
      <c r="LJS9" s="195"/>
      <c r="LJT9" s="195"/>
      <c r="LJU9" s="195"/>
      <c r="LJV9" s="195"/>
      <c r="LJW9" s="195"/>
      <c r="LJX9" s="195"/>
      <c r="LJY9" s="195"/>
      <c r="LJZ9" s="195"/>
      <c r="LKA9" s="195"/>
      <c r="LKB9" s="195"/>
      <c r="LKC9" s="195"/>
      <c r="LKD9" s="195"/>
      <c r="LKE9" s="195"/>
      <c r="LKF9" s="195"/>
      <c r="LKG9" s="195"/>
      <c r="LKH9" s="195"/>
      <c r="LKI9" s="195"/>
      <c r="LKJ9" s="195"/>
      <c r="LKK9" s="195"/>
      <c r="LKL9" s="195"/>
      <c r="LKM9" s="195"/>
      <c r="LKN9" s="195"/>
      <c r="LKO9" s="195"/>
      <c r="LKP9" s="195"/>
      <c r="LKQ9" s="195"/>
      <c r="LKR9" s="195"/>
      <c r="LKS9" s="195"/>
      <c r="LKT9" s="195"/>
      <c r="LKU9" s="195"/>
      <c r="LKV9" s="195"/>
      <c r="LKW9" s="195"/>
      <c r="LKX9" s="195"/>
      <c r="LKY9" s="195"/>
      <c r="LKZ9" s="195"/>
      <c r="LLA9" s="195"/>
      <c r="LLB9" s="195"/>
      <c r="LLC9" s="195"/>
      <c r="LLD9" s="195"/>
      <c r="LLE9" s="195"/>
      <c r="LLF9" s="195"/>
      <c r="LLG9" s="195"/>
      <c r="LLH9" s="195"/>
      <c r="LLI9" s="195"/>
      <c r="LLJ9" s="195"/>
      <c r="LLK9" s="195"/>
      <c r="LLL9" s="195"/>
      <c r="LLM9" s="195"/>
      <c r="LLN9" s="195"/>
      <c r="LLO9" s="195"/>
      <c r="LLP9" s="195"/>
      <c r="LLQ9" s="195"/>
      <c r="LLR9" s="195"/>
      <c r="LLS9" s="195"/>
      <c r="LLT9" s="195"/>
      <c r="LLU9" s="195"/>
      <c r="LLV9" s="195"/>
      <c r="LLW9" s="195"/>
      <c r="LLX9" s="195"/>
      <c r="LLY9" s="195"/>
      <c r="LLZ9" s="195"/>
      <c r="LMA9" s="195"/>
      <c r="LMB9" s="195"/>
      <c r="LMC9" s="195"/>
      <c r="LMD9" s="195"/>
      <c r="LME9" s="195"/>
      <c r="LMF9" s="195"/>
      <c r="LMG9" s="195"/>
      <c r="LMH9" s="195"/>
      <c r="LMI9" s="195"/>
      <c r="LMJ9" s="195"/>
      <c r="LMK9" s="195"/>
      <c r="LML9" s="195"/>
      <c r="LMM9" s="195"/>
      <c r="LMN9" s="195"/>
      <c r="LMO9" s="195"/>
      <c r="LMP9" s="195"/>
      <c r="LMQ9" s="195"/>
      <c r="LMR9" s="195"/>
      <c r="LMS9" s="195"/>
      <c r="LMT9" s="195"/>
      <c r="LMU9" s="195"/>
      <c r="LMV9" s="195"/>
      <c r="LMW9" s="195"/>
      <c r="LMX9" s="195"/>
      <c r="LMY9" s="195"/>
      <c r="LMZ9" s="195"/>
      <c r="LNA9" s="195"/>
      <c r="LNB9" s="195"/>
      <c r="LNC9" s="195"/>
      <c r="LND9" s="195"/>
      <c r="LNE9" s="195"/>
      <c r="LNF9" s="195"/>
      <c r="LNG9" s="195"/>
      <c r="LNH9" s="195"/>
      <c r="LNI9" s="195"/>
      <c r="LNJ9" s="195"/>
      <c r="LNK9" s="195"/>
      <c r="LNL9" s="195"/>
      <c r="LNM9" s="195"/>
      <c r="LNN9" s="195"/>
      <c r="LNO9" s="195"/>
      <c r="LNP9" s="195"/>
      <c r="LNQ9" s="195"/>
      <c r="LNR9" s="195"/>
      <c r="LNS9" s="195"/>
      <c r="LNT9" s="195"/>
      <c r="LNU9" s="195"/>
      <c r="LNV9" s="195"/>
      <c r="LNW9" s="195"/>
      <c r="LNX9" s="195"/>
      <c r="LNY9" s="195"/>
      <c r="LNZ9" s="195"/>
      <c r="LOA9" s="195"/>
      <c r="LOB9" s="195"/>
      <c r="LOC9" s="195"/>
      <c r="LOD9" s="195"/>
      <c r="LOE9" s="195"/>
      <c r="LOF9" s="195"/>
      <c r="LOG9" s="195"/>
      <c r="LOH9" s="195"/>
      <c r="LOI9" s="195"/>
      <c r="LOJ9" s="195"/>
      <c r="LOK9" s="195"/>
      <c r="LOL9" s="195"/>
      <c r="LOM9" s="195"/>
      <c r="LON9" s="195"/>
      <c r="LOO9" s="195"/>
      <c r="LOP9" s="195"/>
      <c r="LOQ9" s="195"/>
      <c r="LOR9" s="195"/>
      <c r="LOS9" s="195"/>
      <c r="LOT9" s="195"/>
      <c r="LOU9" s="195"/>
      <c r="LOV9" s="195"/>
      <c r="LOW9" s="195"/>
      <c r="LOX9" s="195"/>
      <c r="LOY9" s="195"/>
      <c r="LOZ9" s="195"/>
      <c r="LPA9" s="195"/>
      <c r="LPB9" s="195"/>
      <c r="LPC9" s="195"/>
      <c r="LPD9" s="195"/>
      <c r="LPE9" s="195"/>
      <c r="LPF9" s="195"/>
      <c r="LPG9" s="195"/>
      <c r="LPH9" s="195"/>
      <c r="LPI9" s="195"/>
      <c r="LPJ9" s="195"/>
      <c r="LPK9" s="195"/>
      <c r="LPL9" s="195"/>
      <c r="LPM9" s="195"/>
      <c r="LPN9" s="195"/>
      <c r="LPO9" s="195"/>
      <c r="LPP9" s="195"/>
      <c r="LPQ9" s="195"/>
      <c r="LPR9" s="195"/>
      <c r="LPS9" s="195"/>
      <c r="LPT9" s="195"/>
      <c r="LPU9" s="195"/>
      <c r="LPV9" s="195"/>
      <c r="LPW9" s="195"/>
      <c r="LPX9" s="195"/>
      <c r="LPY9" s="195"/>
      <c r="LPZ9" s="195"/>
      <c r="LQA9" s="195"/>
      <c r="LQB9" s="195"/>
      <c r="LQC9" s="195"/>
      <c r="LQD9" s="195"/>
      <c r="LQE9" s="195"/>
      <c r="LQF9" s="195"/>
      <c r="LQG9" s="195"/>
      <c r="LQH9" s="195"/>
      <c r="LQI9" s="195"/>
      <c r="LQJ9" s="195"/>
      <c r="LQK9" s="195"/>
      <c r="LQL9" s="195"/>
      <c r="LQM9" s="195"/>
      <c r="LQN9" s="195"/>
      <c r="LQO9" s="195"/>
      <c r="LQP9" s="195"/>
      <c r="LQQ9" s="195"/>
      <c r="LQR9" s="195"/>
      <c r="LQS9" s="195"/>
      <c r="LQT9" s="195"/>
      <c r="LQU9" s="195"/>
      <c r="LQV9" s="195"/>
      <c r="LQW9" s="195"/>
      <c r="LQX9" s="195"/>
      <c r="LQY9" s="195"/>
      <c r="LQZ9" s="195"/>
      <c r="LRA9" s="195"/>
      <c r="LRB9" s="195"/>
      <c r="LRC9" s="195"/>
      <c r="LRD9" s="195"/>
      <c r="LRE9" s="195"/>
      <c r="LRF9" s="195"/>
      <c r="LRG9" s="195"/>
      <c r="LRH9" s="195"/>
      <c r="LRI9" s="195"/>
      <c r="LRJ9" s="195"/>
      <c r="LRK9" s="195"/>
      <c r="LRL9" s="195"/>
      <c r="LRM9" s="195"/>
      <c r="LRN9" s="195"/>
      <c r="LRO9" s="195"/>
      <c r="LRP9" s="195"/>
      <c r="LRQ9" s="195"/>
      <c r="LRR9" s="195"/>
      <c r="LRS9" s="195"/>
      <c r="LRT9" s="195"/>
      <c r="LRU9" s="195"/>
      <c r="LRV9" s="195"/>
      <c r="LRW9" s="195"/>
      <c r="LRX9" s="195"/>
      <c r="LRY9" s="195"/>
      <c r="LRZ9" s="195"/>
      <c r="LSA9" s="195"/>
      <c r="LSB9" s="195"/>
      <c r="LSC9" s="195"/>
      <c r="LSD9" s="195"/>
      <c r="LSE9" s="195"/>
      <c r="LSF9" s="195"/>
      <c r="LSG9" s="195"/>
      <c r="LSH9" s="195"/>
      <c r="LSI9" s="195"/>
      <c r="LSJ9" s="195"/>
      <c r="LSK9" s="195"/>
      <c r="LSL9" s="195"/>
      <c r="LSM9" s="195"/>
      <c r="LSN9" s="195"/>
      <c r="LSO9" s="195"/>
      <c r="LSP9" s="195"/>
      <c r="LSQ9" s="195"/>
      <c r="LSR9" s="195"/>
      <c r="LSS9" s="195"/>
      <c r="LST9" s="195"/>
      <c r="LSU9" s="195"/>
      <c r="LSV9" s="195"/>
      <c r="LSW9" s="195"/>
      <c r="LSX9" s="195"/>
      <c r="LSY9" s="195"/>
      <c r="LSZ9" s="195"/>
      <c r="LTA9" s="195"/>
      <c r="LTB9" s="195"/>
      <c r="LTC9" s="195"/>
      <c r="LTD9" s="195"/>
      <c r="LTE9" s="195"/>
      <c r="LTF9" s="195"/>
      <c r="LTG9" s="195"/>
      <c r="LTH9" s="195"/>
      <c r="LTI9" s="195"/>
      <c r="LTJ9" s="195"/>
      <c r="LTK9" s="195"/>
      <c r="LTL9" s="195"/>
      <c r="LTM9" s="195"/>
      <c r="LTN9" s="195"/>
      <c r="LTO9" s="195"/>
      <c r="LTP9" s="195"/>
      <c r="LTQ9" s="195"/>
      <c r="LTR9" s="195"/>
      <c r="LTS9" s="195"/>
      <c r="LTT9" s="195"/>
      <c r="LTU9" s="195"/>
      <c r="LTV9" s="195"/>
      <c r="LTW9" s="195"/>
      <c r="LTX9" s="195"/>
      <c r="LTY9" s="195"/>
      <c r="LTZ9" s="195"/>
      <c r="LUA9" s="195"/>
      <c r="LUB9" s="195"/>
      <c r="LUC9" s="195"/>
      <c r="LUD9" s="195"/>
      <c r="LUE9" s="195"/>
      <c r="LUF9" s="195"/>
      <c r="LUG9" s="195"/>
      <c r="LUH9" s="195"/>
      <c r="LUI9" s="195"/>
      <c r="LUJ9" s="195"/>
      <c r="LUK9" s="195"/>
      <c r="LUL9" s="195"/>
      <c r="LUM9" s="195"/>
      <c r="LUN9" s="195"/>
      <c r="LUO9" s="195"/>
      <c r="LUP9" s="195"/>
      <c r="LUQ9" s="195"/>
      <c r="LUR9" s="195"/>
      <c r="LUS9" s="195"/>
      <c r="LUT9" s="195"/>
      <c r="LUU9" s="195"/>
      <c r="LUV9" s="195"/>
      <c r="LUW9" s="195"/>
      <c r="LUX9" s="195"/>
      <c r="LUY9" s="195"/>
      <c r="LUZ9" s="195"/>
      <c r="LVA9" s="195"/>
      <c r="LVB9" s="195"/>
      <c r="LVC9" s="195"/>
      <c r="LVD9" s="195"/>
      <c r="LVE9" s="195"/>
      <c r="LVF9" s="195"/>
      <c r="LVG9" s="195"/>
      <c r="LVH9" s="195"/>
      <c r="LVI9" s="195"/>
      <c r="LVJ9" s="195"/>
      <c r="LVK9" s="195"/>
      <c r="LVL9" s="195"/>
      <c r="LVM9" s="195"/>
      <c r="LVN9" s="195"/>
      <c r="LVO9" s="195"/>
      <c r="LVP9" s="195"/>
      <c r="LVQ9" s="195"/>
      <c r="LVR9" s="195"/>
      <c r="LVS9" s="195"/>
      <c r="LVT9" s="195"/>
      <c r="LVU9" s="195"/>
      <c r="LVV9" s="195"/>
      <c r="LVW9" s="195"/>
      <c r="LVX9" s="195"/>
      <c r="LVY9" s="195"/>
      <c r="LVZ9" s="195"/>
      <c r="LWA9" s="195"/>
      <c r="LWB9" s="195"/>
      <c r="LWC9" s="195"/>
      <c r="LWD9" s="195"/>
      <c r="LWE9" s="195"/>
      <c r="LWF9" s="195"/>
      <c r="LWG9" s="195"/>
      <c r="LWH9" s="195"/>
      <c r="LWI9" s="195"/>
      <c r="LWJ9" s="195"/>
      <c r="LWK9" s="195"/>
      <c r="LWL9" s="195"/>
      <c r="LWM9" s="195"/>
      <c r="LWN9" s="195"/>
      <c r="LWO9" s="195"/>
      <c r="LWP9" s="195"/>
      <c r="LWQ9" s="195"/>
      <c r="LWR9" s="195"/>
      <c r="LWS9" s="195"/>
      <c r="LWT9" s="195"/>
      <c r="LWU9" s="195"/>
      <c r="LWV9" s="195"/>
      <c r="LWW9" s="195"/>
      <c r="LWX9" s="195"/>
      <c r="LWY9" s="195"/>
      <c r="LWZ9" s="195"/>
      <c r="LXA9" s="195"/>
      <c r="LXB9" s="195"/>
      <c r="LXC9" s="195"/>
      <c r="LXD9" s="195"/>
      <c r="LXE9" s="195"/>
      <c r="LXF9" s="195"/>
      <c r="LXG9" s="195"/>
      <c r="LXH9" s="195"/>
      <c r="LXI9" s="195"/>
      <c r="LXJ9" s="195"/>
      <c r="LXK9" s="195"/>
      <c r="LXL9" s="195"/>
      <c r="LXM9" s="195"/>
      <c r="LXN9" s="195"/>
      <c r="LXO9" s="195"/>
      <c r="LXP9" s="195"/>
      <c r="LXQ9" s="195"/>
      <c r="LXR9" s="195"/>
      <c r="LXS9" s="195"/>
      <c r="LXT9" s="195"/>
      <c r="LXU9" s="195"/>
      <c r="LXV9" s="195"/>
      <c r="LXW9" s="195"/>
      <c r="LXX9" s="195"/>
      <c r="LXY9" s="195"/>
      <c r="LXZ9" s="195"/>
      <c r="LYA9" s="195"/>
      <c r="LYB9" s="195"/>
      <c r="LYC9" s="195"/>
      <c r="LYD9" s="195"/>
      <c r="LYE9" s="195"/>
      <c r="LYF9" s="195"/>
      <c r="LYG9" s="195"/>
      <c r="LYH9" s="195"/>
      <c r="LYI9" s="195"/>
      <c r="LYJ9" s="195"/>
      <c r="LYK9" s="195"/>
      <c r="LYL9" s="195"/>
      <c r="LYM9" s="195"/>
      <c r="LYN9" s="195"/>
      <c r="LYO9" s="195"/>
      <c r="LYP9" s="195"/>
      <c r="LYQ9" s="195"/>
      <c r="LYR9" s="195"/>
      <c r="LYS9" s="195"/>
      <c r="LYT9" s="195"/>
      <c r="LYU9" s="195"/>
      <c r="LYV9" s="195"/>
      <c r="LYW9" s="195"/>
      <c r="LYX9" s="195"/>
      <c r="LYY9" s="195"/>
      <c r="LYZ9" s="195"/>
      <c r="LZA9" s="195"/>
      <c r="LZB9" s="195"/>
      <c r="LZC9" s="195"/>
      <c r="LZD9" s="195"/>
      <c r="LZE9" s="195"/>
      <c r="LZF9" s="195"/>
      <c r="LZG9" s="195"/>
      <c r="LZH9" s="195"/>
      <c r="LZI9" s="195"/>
      <c r="LZJ9" s="195"/>
      <c r="LZK9" s="195"/>
      <c r="LZL9" s="195"/>
      <c r="LZM9" s="195"/>
      <c r="LZN9" s="195"/>
      <c r="LZO9" s="195"/>
      <c r="LZP9" s="195"/>
      <c r="LZQ9" s="195"/>
      <c r="LZR9" s="195"/>
      <c r="LZS9" s="195"/>
      <c r="LZT9" s="195"/>
      <c r="LZU9" s="195"/>
      <c r="LZV9" s="195"/>
      <c r="LZW9" s="195"/>
      <c r="LZX9" s="195"/>
      <c r="LZY9" s="195"/>
      <c r="LZZ9" s="195"/>
      <c r="MAA9" s="195"/>
      <c r="MAB9" s="195"/>
      <c r="MAC9" s="195"/>
      <c r="MAD9" s="195"/>
      <c r="MAE9" s="195"/>
      <c r="MAF9" s="195"/>
      <c r="MAG9" s="195"/>
      <c r="MAH9" s="195"/>
      <c r="MAI9" s="195"/>
      <c r="MAJ9" s="195"/>
      <c r="MAK9" s="195"/>
      <c r="MAL9" s="195"/>
      <c r="MAM9" s="195"/>
      <c r="MAN9" s="195"/>
      <c r="MAO9" s="195"/>
      <c r="MAP9" s="195"/>
      <c r="MAQ9" s="195"/>
      <c r="MAR9" s="195"/>
      <c r="MAS9" s="195"/>
      <c r="MAT9" s="195"/>
      <c r="MAU9" s="195"/>
      <c r="MAV9" s="195"/>
      <c r="MAW9" s="195"/>
      <c r="MAX9" s="195"/>
      <c r="MAY9" s="195"/>
      <c r="MAZ9" s="195"/>
      <c r="MBA9" s="195"/>
      <c r="MBB9" s="195"/>
      <c r="MBC9" s="195"/>
      <c r="MBD9" s="195"/>
      <c r="MBE9" s="195"/>
      <c r="MBF9" s="195"/>
      <c r="MBG9" s="195"/>
      <c r="MBH9" s="195"/>
      <c r="MBI9" s="195"/>
      <c r="MBJ9" s="195"/>
      <c r="MBK9" s="195"/>
      <c r="MBL9" s="195"/>
      <c r="MBM9" s="195"/>
      <c r="MBN9" s="195"/>
      <c r="MBO9" s="195"/>
      <c r="MBP9" s="195"/>
      <c r="MBQ9" s="195"/>
      <c r="MBR9" s="195"/>
      <c r="MBS9" s="195"/>
      <c r="MBT9" s="195"/>
      <c r="MBU9" s="195"/>
      <c r="MBV9" s="195"/>
      <c r="MBW9" s="195"/>
      <c r="MBX9" s="195"/>
      <c r="MBY9" s="195"/>
      <c r="MBZ9" s="195"/>
      <c r="MCA9" s="195"/>
      <c r="MCB9" s="195"/>
      <c r="MCC9" s="195"/>
      <c r="MCD9" s="195"/>
      <c r="MCE9" s="195"/>
      <c r="MCF9" s="195"/>
      <c r="MCG9" s="195"/>
      <c r="MCH9" s="195"/>
      <c r="MCI9" s="195"/>
      <c r="MCJ9" s="195"/>
      <c r="MCK9" s="195"/>
      <c r="MCL9" s="195"/>
      <c r="MCM9" s="195"/>
      <c r="MCN9" s="195"/>
      <c r="MCO9" s="195"/>
      <c r="MCP9" s="195"/>
      <c r="MCQ9" s="195"/>
      <c r="MCR9" s="195"/>
      <c r="MCS9" s="195"/>
      <c r="MCT9" s="195"/>
      <c r="MCU9" s="195"/>
      <c r="MCV9" s="195"/>
      <c r="MCW9" s="195"/>
      <c r="MCX9" s="195"/>
      <c r="MCY9" s="195"/>
      <c r="MCZ9" s="195"/>
      <c r="MDA9" s="195"/>
      <c r="MDB9" s="195"/>
      <c r="MDC9" s="195"/>
      <c r="MDD9" s="195"/>
      <c r="MDE9" s="195"/>
      <c r="MDF9" s="195"/>
      <c r="MDG9" s="195"/>
      <c r="MDH9" s="195"/>
      <c r="MDI9" s="195"/>
      <c r="MDJ9" s="195"/>
      <c r="MDK9" s="195"/>
      <c r="MDL9" s="195"/>
      <c r="MDM9" s="195"/>
      <c r="MDN9" s="195"/>
      <c r="MDO9" s="195"/>
      <c r="MDP9" s="195"/>
      <c r="MDQ9" s="195"/>
      <c r="MDR9" s="195"/>
      <c r="MDS9" s="195"/>
      <c r="MDT9" s="195"/>
      <c r="MDU9" s="195"/>
      <c r="MDV9" s="195"/>
      <c r="MDW9" s="195"/>
      <c r="MDX9" s="195"/>
      <c r="MDY9" s="195"/>
      <c r="MDZ9" s="195"/>
      <c r="MEA9" s="195"/>
      <c r="MEB9" s="195"/>
      <c r="MEC9" s="195"/>
      <c r="MED9" s="195"/>
      <c r="MEE9" s="195"/>
      <c r="MEF9" s="195"/>
      <c r="MEG9" s="195"/>
      <c r="MEH9" s="195"/>
      <c r="MEI9" s="195"/>
      <c r="MEJ9" s="195"/>
      <c r="MEK9" s="195"/>
      <c r="MEL9" s="195"/>
      <c r="MEM9" s="195"/>
      <c r="MEN9" s="195"/>
      <c r="MEO9" s="195"/>
      <c r="MEP9" s="195"/>
      <c r="MEQ9" s="195"/>
      <c r="MER9" s="195"/>
      <c r="MES9" s="195"/>
      <c r="MET9" s="195"/>
      <c r="MEU9" s="195"/>
      <c r="MEV9" s="195"/>
      <c r="MEW9" s="195"/>
      <c r="MEX9" s="195"/>
      <c r="MEY9" s="195"/>
      <c r="MEZ9" s="195"/>
      <c r="MFA9" s="195"/>
      <c r="MFB9" s="195"/>
      <c r="MFC9" s="195"/>
      <c r="MFD9" s="195"/>
      <c r="MFE9" s="195"/>
      <c r="MFF9" s="195"/>
      <c r="MFG9" s="195"/>
      <c r="MFH9" s="195"/>
      <c r="MFI9" s="195"/>
      <c r="MFJ9" s="195"/>
      <c r="MFK9" s="195"/>
      <c r="MFL9" s="195"/>
      <c r="MFM9" s="195"/>
      <c r="MFN9" s="195"/>
      <c r="MFO9" s="195"/>
      <c r="MFP9" s="195"/>
      <c r="MFQ9" s="195"/>
      <c r="MFR9" s="195"/>
      <c r="MFS9" s="195"/>
      <c r="MFT9" s="195"/>
      <c r="MFU9" s="195"/>
      <c r="MFV9" s="195"/>
      <c r="MFW9" s="195"/>
      <c r="MFX9" s="195"/>
      <c r="MFY9" s="195"/>
      <c r="MFZ9" s="195"/>
      <c r="MGA9" s="195"/>
      <c r="MGB9" s="195"/>
      <c r="MGC9" s="195"/>
      <c r="MGD9" s="195"/>
      <c r="MGE9" s="195"/>
      <c r="MGF9" s="195"/>
      <c r="MGG9" s="195"/>
      <c r="MGH9" s="195"/>
      <c r="MGI9" s="195"/>
      <c r="MGJ9" s="195"/>
      <c r="MGK9" s="195"/>
      <c r="MGL9" s="195"/>
      <c r="MGM9" s="195"/>
      <c r="MGN9" s="195"/>
      <c r="MGO9" s="195"/>
      <c r="MGP9" s="195"/>
      <c r="MGQ9" s="195"/>
      <c r="MGR9" s="195"/>
      <c r="MGS9" s="195"/>
      <c r="MGT9" s="195"/>
      <c r="MGU9" s="195"/>
      <c r="MGV9" s="195"/>
      <c r="MGW9" s="195"/>
      <c r="MGX9" s="195"/>
      <c r="MGY9" s="195"/>
      <c r="MGZ9" s="195"/>
      <c r="MHA9" s="195"/>
      <c r="MHB9" s="195"/>
      <c r="MHC9" s="195"/>
      <c r="MHD9" s="195"/>
      <c r="MHE9" s="195"/>
      <c r="MHF9" s="195"/>
      <c r="MHG9" s="195"/>
      <c r="MHH9" s="195"/>
      <c r="MHI9" s="195"/>
      <c r="MHJ9" s="195"/>
      <c r="MHK9" s="195"/>
      <c r="MHL9" s="195"/>
      <c r="MHM9" s="195"/>
      <c r="MHN9" s="195"/>
      <c r="MHO9" s="195"/>
      <c r="MHP9" s="195"/>
      <c r="MHQ9" s="195"/>
      <c r="MHR9" s="195"/>
      <c r="MHS9" s="195"/>
      <c r="MHT9" s="195"/>
      <c r="MHU9" s="195"/>
      <c r="MHV9" s="195"/>
      <c r="MHW9" s="195"/>
      <c r="MHX9" s="195"/>
      <c r="MHY9" s="195"/>
      <c r="MHZ9" s="195"/>
      <c r="MIA9" s="195"/>
      <c r="MIB9" s="195"/>
      <c r="MIC9" s="195"/>
      <c r="MID9" s="195"/>
      <c r="MIE9" s="195"/>
      <c r="MIF9" s="195"/>
      <c r="MIG9" s="195"/>
      <c r="MIH9" s="195"/>
      <c r="MII9" s="195"/>
      <c r="MIJ9" s="195"/>
      <c r="MIK9" s="195"/>
      <c r="MIL9" s="195"/>
      <c r="MIM9" s="195"/>
      <c r="MIN9" s="195"/>
      <c r="MIO9" s="195"/>
      <c r="MIP9" s="195"/>
      <c r="MIQ9" s="195"/>
      <c r="MIR9" s="195"/>
      <c r="MIS9" s="195"/>
      <c r="MIT9" s="195"/>
      <c r="MIU9" s="195"/>
      <c r="MIV9" s="195"/>
      <c r="MIW9" s="195"/>
      <c r="MIX9" s="195"/>
      <c r="MIY9" s="195"/>
      <c r="MIZ9" s="195"/>
      <c r="MJA9" s="195"/>
      <c r="MJB9" s="195"/>
      <c r="MJC9" s="195"/>
      <c r="MJD9" s="195"/>
      <c r="MJE9" s="195"/>
      <c r="MJF9" s="195"/>
      <c r="MJG9" s="195"/>
      <c r="MJH9" s="195"/>
      <c r="MJI9" s="195"/>
      <c r="MJJ9" s="195"/>
      <c r="MJK9" s="195"/>
      <c r="MJL9" s="195"/>
      <c r="MJM9" s="195"/>
      <c r="MJN9" s="195"/>
      <c r="MJO9" s="195"/>
      <c r="MJP9" s="195"/>
      <c r="MJQ9" s="195"/>
      <c r="MJR9" s="195"/>
      <c r="MJS9" s="195"/>
      <c r="MJT9" s="195"/>
      <c r="MJU9" s="195"/>
      <c r="MJV9" s="195"/>
      <c r="MJW9" s="195"/>
      <c r="MJX9" s="195"/>
      <c r="MJY9" s="195"/>
      <c r="MJZ9" s="195"/>
      <c r="MKA9" s="195"/>
      <c r="MKB9" s="195"/>
      <c r="MKC9" s="195"/>
      <c r="MKD9" s="195"/>
      <c r="MKE9" s="195"/>
      <c r="MKF9" s="195"/>
      <c r="MKG9" s="195"/>
      <c r="MKH9" s="195"/>
      <c r="MKI9" s="195"/>
      <c r="MKJ9" s="195"/>
      <c r="MKK9" s="195"/>
      <c r="MKL9" s="195"/>
      <c r="MKM9" s="195"/>
      <c r="MKN9" s="195"/>
      <c r="MKO9" s="195"/>
      <c r="MKP9" s="195"/>
      <c r="MKQ9" s="195"/>
      <c r="MKR9" s="195"/>
      <c r="MKS9" s="195"/>
      <c r="MKT9" s="195"/>
      <c r="MKU9" s="195"/>
      <c r="MKV9" s="195"/>
      <c r="MKW9" s="195"/>
      <c r="MKX9" s="195"/>
      <c r="MKY9" s="195"/>
      <c r="MKZ9" s="195"/>
      <c r="MLA9" s="195"/>
      <c r="MLB9" s="195"/>
      <c r="MLC9" s="195"/>
      <c r="MLD9" s="195"/>
      <c r="MLE9" s="195"/>
      <c r="MLF9" s="195"/>
      <c r="MLG9" s="195"/>
      <c r="MLH9" s="195"/>
      <c r="MLI9" s="195"/>
      <c r="MLJ9" s="195"/>
      <c r="MLK9" s="195"/>
      <c r="MLL9" s="195"/>
      <c r="MLM9" s="195"/>
      <c r="MLN9" s="195"/>
      <c r="MLO9" s="195"/>
      <c r="MLP9" s="195"/>
      <c r="MLQ9" s="195"/>
      <c r="MLR9" s="195"/>
      <c r="MLS9" s="195"/>
      <c r="MLT9" s="195"/>
      <c r="MLU9" s="195"/>
      <c r="MLV9" s="195"/>
      <c r="MLW9" s="195"/>
      <c r="MLX9" s="195"/>
      <c r="MLY9" s="195"/>
      <c r="MLZ9" s="195"/>
      <c r="MMA9" s="195"/>
      <c r="MMB9" s="195"/>
      <c r="MMC9" s="195"/>
      <c r="MMD9" s="195"/>
      <c r="MME9" s="195"/>
      <c r="MMF9" s="195"/>
      <c r="MMG9" s="195"/>
      <c r="MMH9" s="195"/>
      <c r="MMI9" s="195"/>
      <c r="MMJ9" s="195"/>
      <c r="MMK9" s="195"/>
      <c r="MML9" s="195"/>
      <c r="MMM9" s="195"/>
      <c r="MMN9" s="195"/>
      <c r="MMO9" s="195"/>
      <c r="MMP9" s="195"/>
      <c r="MMQ9" s="195"/>
      <c r="MMR9" s="195"/>
      <c r="MMS9" s="195"/>
      <c r="MMT9" s="195"/>
      <c r="MMU9" s="195"/>
      <c r="MMV9" s="195"/>
      <c r="MMW9" s="195"/>
      <c r="MMX9" s="195"/>
      <c r="MMY9" s="195"/>
      <c r="MMZ9" s="195"/>
      <c r="MNA9" s="195"/>
      <c r="MNB9" s="195"/>
      <c r="MNC9" s="195"/>
      <c r="MND9" s="195"/>
      <c r="MNE9" s="195"/>
      <c r="MNF9" s="195"/>
      <c r="MNG9" s="195"/>
      <c r="MNH9" s="195"/>
      <c r="MNI9" s="195"/>
      <c r="MNJ9" s="195"/>
      <c r="MNK9" s="195"/>
      <c r="MNL9" s="195"/>
      <c r="MNM9" s="195"/>
      <c r="MNN9" s="195"/>
      <c r="MNO9" s="195"/>
      <c r="MNP9" s="195"/>
      <c r="MNQ9" s="195"/>
      <c r="MNR9" s="195"/>
      <c r="MNS9" s="195"/>
      <c r="MNT9" s="195"/>
      <c r="MNU9" s="195"/>
      <c r="MNV9" s="195"/>
      <c r="MNW9" s="195"/>
      <c r="MNX9" s="195"/>
      <c r="MNY9" s="195"/>
      <c r="MNZ9" s="195"/>
      <c r="MOA9" s="195"/>
      <c r="MOB9" s="195"/>
      <c r="MOC9" s="195"/>
      <c r="MOD9" s="195"/>
      <c r="MOE9" s="195"/>
      <c r="MOF9" s="195"/>
      <c r="MOG9" s="195"/>
      <c r="MOH9" s="195"/>
      <c r="MOI9" s="195"/>
      <c r="MOJ9" s="195"/>
      <c r="MOK9" s="195"/>
      <c r="MOL9" s="195"/>
      <c r="MOM9" s="195"/>
      <c r="MON9" s="195"/>
      <c r="MOO9" s="195"/>
      <c r="MOP9" s="195"/>
      <c r="MOQ9" s="195"/>
      <c r="MOR9" s="195"/>
      <c r="MOS9" s="195"/>
      <c r="MOT9" s="195"/>
      <c r="MOU9" s="195"/>
      <c r="MOV9" s="195"/>
      <c r="MOW9" s="195"/>
      <c r="MOX9" s="195"/>
      <c r="MOY9" s="195"/>
      <c r="MOZ9" s="195"/>
      <c r="MPA9" s="195"/>
      <c r="MPB9" s="195"/>
      <c r="MPC9" s="195"/>
      <c r="MPD9" s="195"/>
      <c r="MPE9" s="195"/>
      <c r="MPF9" s="195"/>
      <c r="MPG9" s="195"/>
      <c r="MPH9" s="195"/>
      <c r="MPI9" s="195"/>
      <c r="MPJ9" s="195"/>
      <c r="MPK9" s="195"/>
      <c r="MPL9" s="195"/>
      <c r="MPM9" s="195"/>
      <c r="MPN9" s="195"/>
      <c r="MPO9" s="195"/>
      <c r="MPP9" s="195"/>
      <c r="MPQ9" s="195"/>
      <c r="MPR9" s="195"/>
      <c r="MPS9" s="195"/>
      <c r="MPT9" s="195"/>
      <c r="MPU9" s="195"/>
      <c r="MPV9" s="195"/>
      <c r="MPW9" s="195"/>
      <c r="MPX9" s="195"/>
      <c r="MPY9" s="195"/>
      <c r="MPZ9" s="195"/>
      <c r="MQA9" s="195"/>
      <c r="MQB9" s="195"/>
      <c r="MQC9" s="195"/>
      <c r="MQD9" s="195"/>
      <c r="MQE9" s="195"/>
      <c r="MQF9" s="195"/>
      <c r="MQG9" s="195"/>
      <c r="MQH9" s="195"/>
      <c r="MQI9" s="195"/>
      <c r="MQJ9" s="195"/>
      <c r="MQK9" s="195"/>
      <c r="MQL9" s="195"/>
      <c r="MQM9" s="195"/>
      <c r="MQN9" s="195"/>
      <c r="MQO9" s="195"/>
      <c r="MQP9" s="195"/>
      <c r="MQQ9" s="195"/>
      <c r="MQR9" s="195"/>
      <c r="MQS9" s="195"/>
      <c r="MQT9" s="195"/>
      <c r="MQU9" s="195"/>
      <c r="MQV9" s="195"/>
      <c r="MQW9" s="195"/>
      <c r="MQX9" s="195"/>
      <c r="MQY9" s="195"/>
      <c r="MQZ9" s="195"/>
      <c r="MRA9" s="195"/>
      <c r="MRB9" s="195"/>
      <c r="MRC9" s="195"/>
      <c r="MRD9" s="195"/>
      <c r="MRE9" s="195"/>
      <c r="MRF9" s="195"/>
      <c r="MRG9" s="195"/>
      <c r="MRH9" s="195"/>
      <c r="MRI9" s="195"/>
      <c r="MRJ9" s="195"/>
      <c r="MRK9" s="195"/>
      <c r="MRL9" s="195"/>
      <c r="MRM9" s="195"/>
      <c r="MRN9" s="195"/>
      <c r="MRO9" s="195"/>
      <c r="MRP9" s="195"/>
      <c r="MRQ9" s="195"/>
      <c r="MRR9" s="195"/>
      <c r="MRS9" s="195"/>
      <c r="MRT9" s="195"/>
      <c r="MRU9" s="195"/>
      <c r="MRV9" s="195"/>
      <c r="MRW9" s="195"/>
      <c r="MRX9" s="195"/>
      <c r="MRY9" s="195"/>
      <c r="MRZ9" s="195"/>
      <c r="MSA9" s="195"/>
      <c r="MSB9" s="195"/>
      <c r="MSC9" s="195"/>
      <c r="MSD9" s="195"/>
      <c r="MSE9" s="195"/>
      <c r="MSF9" s="195"/>
      <c r="MSG9" s="195"/>
      <c r="MSH9" s="195"/>
      <c r="MSI9" s="195"/>
      <c r="MSJ9" s="195"/>
      <c r="MSK9" s="195"/>
      <c r="MSL9" s="195"/>
      <c r="MSM9" s="195"/>
      <c r="MSN9" s="195"/>
      <c r="MSO9" s="195"/>
      <c r="MSP9" s="195"/>
      <c r="MSQ9" s="195"/>
      <c r="MSR9" s="195"/>
      <c r="MSS9" s="195"/>
      <c r="MST9" s="195"/>
      <c r="MSU9" s="195"/>
      <c r="MSV9" s="195"/>
      <c r="MSW9" s="195"/>
      <c r="MSX9" s="195"/>
      <c r="MSY9" s="195"/>
      <c r="MSZ9" s="195"/>
      <c r="MTA9" s="195"/>
      <c r="MTB9" s="195"/>
      <c r="MTC9" s="195"/>
      <c r="MTD9" s="195"/>
      <c r="MTE9" s="195"/>
      <c r="MTF9" s="195"/>
      <c r="MTG9" s="195"/>
      <c r="MTH9" s="195"/>
      <c r="MTI9" s="195"/>
      <c r="MTJ9" s="195"/>
      <c r="MTK9" s="195"/>
      <c r="MTL9" s="195"/>
      <c r="MTM9" s="195"/>
      <c r="MTN9" s="195"/>
      <c r="MTO9" s="195"/>
      <c r="MTP9" s="195"/>
      <c r="MTQ9" s="195"/>
      <c r="MTR9" s="195"/>
      <c r="MTS9" s="195"/>
      <c r="MTT9" s="195"/>
      <c r="MTU9" s="195"/>
      <c r="MTV9" s="195"/>
      <c r="MTW9" s="195"/>
      <c r="MTX9" s="195"/>
      <c r="MTY9" s="195"/>
      <c r="MTZ9" s="195"/>
      <c r="MUA9" s="195"/>
      <c r="MUB9" s="195"/>
      <c r="MUC9" s="195"/>
      <c r="MUD9" s="195"/>
      <c r="MUE9" s="195"/>
      <c r="MUF9" s="195"/>
      <c r="MUG9" s="195"/>
      <c r="MUH9" s="195"/>
      <c r="MUI9" s="195"/>
      <c r="MUJ9" s="195"/>
      <c r="MUK9" s="195"/>
      <c r="MUL9" s="195"/>
      <c r="MUM9" s="195"/>
      <c r="MUN9" s="195"/>
      <c r="MUO9" s="195"/>
      <c r="MUP9" s="195"/>
      <c r="MUQ9" s="195"/>
      <c r="MUR9" s="195"/>
      <c r="MUS9" s="195"/>
      <c r="MUT9" s="195"/>
      <c r="MUU9" s="195"/>
      <c r="MUV9" s="195"/>
      <c r="MUW9" s="195"/>
      <c r="MUX9" s="195"/>
      <c r="MUY9" s="195"/>
      <c r="MUZ9" s="195"/>
      <c r="MVA9" s="195"/>
      <c r="MVB9" s="195"/>
      <c r="MVC9" s="195"/>
      <c r="MVD9" s="195"/>
      <c r="MVE9" s="195"/>
      <c r="MVF9" s="195"/>
      <c r="MVG9" s="195"/>
      <c r="MVH9" s="195"/>
      <c r="MVI9" s="195"/>
      <c r="MVJ9" s="195"/>
      <c r="MVK9" s="195"/>
      <c r="MVL9" s="195"/>
      <c r="MVM9" s="195"/>
      <c r="MVN9" s="195"/>
      <c r="MVO9" s="195"/>
      <c r="MVP9" s="195"/>
      <c r="MVQ9" s="195"/>
      <c r="MVR9" s="195"/>
      <c r="MVS9" s="195"/>
      <c r="MVT9" s="195"/>
      <c r="MVU9" s="195"/>
      <c r="MVV9" s="195"/>
      <c r="MVW9" s="195"/>
      <c r="MVX9" s="195"/>
      <c r="MVY9" s="195"/>
      <c r="MVZ9" s="195"/>
      <c r="MWA9" s="195"/>
      <c r="MWB9" s="195"/>
      <c r="MWC9" s="195"/>
      <c r="MWD9" s="195"/>
      <c r="MWE9" s="195"/>
      <c r="MWF9" s="195"/>
      <c r="MWG9" s="195"/>
      <c r="MWH9" s="195"/>
      <c r="MWI9" s="195"/>
      <c r="MWJ9" s="195"/>
      <c r="MWK9" s="195"/>
      <c r="MWL9" s="195"/>
      <c r="MWM9" s="195"/>
      <c r="MWN9" s="195"/>
      <c r="MWO9" s="195"/>
      <c r="MWP9" s="195"/>
      <c r="MWQ9" s="195"/>
      <c r="MWR9" s="195"/>
      <c r="MWS9" s="195"/>
      <c r="MWT9" s="195"/>
      <c r="MWU9" s="195"/>
      <c r="MWV9" s="195"/>
      <c r="MWW9" s="195"/>
      <c r="MWX9" s="195"/>
      <c r="MWY9" s="195"/>
      <c r="MWZ9" s="195"/>
      <c r="MXA9" s="195"/>
      <c r="MXB9" s="195"/>
      <c r="MXC9" s="195"/>
      <c r="MXD9" s="195"/>
      <c r="MXE9" s="195"/>
      <c r="MXF9" s="195"/>
      <c r="MXG9" s="195"/>
      <c r="MXH9" s="195"/>
      <c r="MXI9" s="195"/>
      <c r="MXJ9" s="195"/>
      <c r="MXK9" s="195"/>
      <c r="MXL9" s="195"/>
      <c r="MXM9" s="195"/>
      <c r="MXN9" s="195"/>
      <c r="MXO9" s="195"/>
      <c r="MXP9" s="195"/>
      <c r="MXQ9" s="195"/>
      <c r="MXR9" s="195"/>
      <c r="MXS9" s="195"/>
      <c r="MXT9" s="195"/>
      <c r="MXU9" s="195"/>
      <c r="MXV9" s="195"/>
      <c r="MXW9" s="195"/>
      <c r="MXX9" s="195"/>
      <c r="MXY9" s="195"/>
      <c r="MXZ9" s="195"/>
      <c r="MYA9" s="195"/>
      <c r="MYB9" s="195"/>
      <c r="MYC9" s="195"/>
      <c r="MYD9" s="195"/>
      <c r="MYE9" s="195"/>
      <c r="MYF9" s="195"/>
      <c r="MYG9" s="195"/>
      <c r="MYH9" s="195"/>
      <c r="MYI9" s="195"/>
      <c r="MYJ9" s="195"/>
      <c r="MYK9" s="195"/>
      <c r="MYL9" s="195"/>
      <c r="MYM9" s="195"/>
      <c r="MYN9" s="195"/>
      <c r="MYO9" s="195"/>
      <c r="MYP9" s="195"/>
      <c r="MYQ9" s="195"/>
      <c r="MYR9" s="195"/>
      <c r="MYS9" s="195"/>
      <c r="MYT9" s="195"/>
      <c r="MYU9" s="195"/>
      <c r="MYV9" s="195"/>
      <c r="MYW9" s="195"/>
      <c r="MYX9" s="195"/>
      <c r="MYY9" s="195"/>
      <c r="MYZ9" s="195"/>
      <c r="MZA9" s="195"/>
      <c r="MZB9" s="195"/>
      <c r="MZC9" s="195"/>
      <c r="MZD9" s="195"/>
      <c r="MZE9" s="195"/>
      <c r="MZF9" s="195"/>
      <c r="MZG9" s="195"/>
      <c r="MZH9" s="195"/>
      <c r="MZI9" s="195"/>
      <c r="MZJ9" s="195"/>
      <c r="MZK9" s="195"/>
      <c r="MZL9" s="195"/>
      <c r="MZM9" s="195"/>
      <c r="MZN9" s="195"/>
      <c r="MZO9" s="195"/>
      <c r="MZP9" s="195"/>
      <c r="MZQ9" s="195"/>
      <c r="MZR9" s="195"/>
      <c r="MZS9" s="195"/>
      <c r="MZT9" s="195"/>
      <c r="MZU9" s="195"/>
      <c r="MZV9" s="195"/>
      <c r="MZW9" s="195"/>
      <c r="MZX9" s="195"/>
      <c r="MZY9" s="195"/>
      <c r="MZZ9" s="195"/>
      <c r="NAA9" s="195"/>
      <c r="NAB9" s="195"/>
      <c r="NAC9" s="195"/>
      <c r="NAD9" s="195"/>
      <c r="NAE9" s="195"/>
      <c r="NAF9" s="195"/>
      <c r="NAG9" s="195"/>
      <c r="NAH9" s="195"/>
      <c r="NAI9" s="195"/>
      <c r="NAJ9" s="195"/>
      <c r="NAK9" s="195"/>
      <c r="NAL9" s="195"/>
      <c r="NAM9" s="195"/>
      <c r="NAN9" s="195"/>
      <c r="NAO9" s="195"/>
      <c r="NAP9" s="195"/>
      <c r="NAQ9" s="195"/>
      <c r="NAR9" s="195"/>
      <c r="NAS9" s="195"/>
      <c r="NAT9" s="195"/>
      <c r="NAU9" s="195"/>
      <c r="NAV9" s="195"/>
      <c r="NAW9" s="195"/>
      <c r="NAX9" s="195"/>
      <c r="NAY9" s="195"/>
      <c r="NAZ9" s="195"/>
      <c r="NBA9" s="195"/>
      <c r="NBB9" s="195"/>
      <c r="NBC9" s="195"/>
      <c r="NBD9" s="195"/>
      <c r="NBE9" s="195"/>
      <c r="NBF9" s="195"/>
      <c r="NBG9" s="195"/>
      <c r="NBH9" s="195"/>
      <c r="NBI9" s="195"/>
      <c r="NBJ9" s="195"/>
      <c r="NBK9" s="195"/>
      <c r="NBL9" s="195"/>
      <c r="NBM9" s="195"/>
      <c r="NBN9" s="195"/>
      <c r="NBO9" s="195"/>
      <c r="NBP9" s="195"/>
      <c r="NBQ9" s="195"/>
      <c r="NBR9" s="195"/>
      <c r="NBS9" s="195"/>
      <c r="NBT9" s="195"/>
      <c r="NBU9" s="195"/>
      <c r="NBV9" s="195"/>
      <c r="NBW9" s="195"/>
      <c r="NBX9" s="195"/>
      <c r="NBY9" s="195"/>
      <c r="NBZ9" s="195"/>
      <c r="NCA9" s="195"/>
      <c r="NCB9" s="195"/>
      <c r="NCC9" s="195"/>
      <c r="NCD9" s="195"/>
      <c r="NCE9" s="195"/>
      <c r="NCF9" s="195"/>
      <c r="NCG9" s="195"/>
      <c r="NCH9" s="195"/>
      <c r="NCI9" s="195"/>
      <c r="NCJ9" s="195"/>
      <c r="NCK9" s="195"/>
      <c r="NCL9" s="195"/>
      <c r="NCM9" s="195"/>
      <c r="NCN9" s="195"/>
      <c r="NCO9" s="195"/>
      <c r="NCP9" s="195"/>
      <c r="NCQ9" s="195"/>
      <c r="NCR9" s="195"/>
      <c r="NCS9" s="195"/>
      <c r="NCT9" s="195"/>
      <c r="NCU9" s="195"/>
      <c r="NCV9" s="195"/>
      <c r="NCW9" s="195"/>
      <c r="NCX9" s="195"/>
      <c r="NCY9" s="195"/>
      <c r="NCZ9" s="195"/>
      <c r="NDA9" s="195"/>
      <c r="NDB9" s="195"/>
      <c r="NDC9" s="195"/>
      <c r="NDD9" s="195"/>
      <c r="NDE9" s="195"/>
      <c r="NDF9" s="195"/>
      <c r="NDG9" s="195"/>
      <c r="NDH9" s="195"/>
      <c r="NDI9" s="195"/>
      <c r="NDJ9" s="195"/>
      <c r="NDK9" s="195"/>
      <c r="NDL9" s="195"/>
      <c r="NDM9" s="195"/>
      <c r="NDN9" s="195"/>
      <c r="NDO9" s="195"/>
      <c r="NDP9" s="195"/>
      <c r="NDQ9" s="195"/>
      <c r="NDR9" s="195"/>
      <c r="NDS9" s="195"/>
      <c r="NDT9" s="195"/>
      <c r="NDU9" s="195"/>
      <c r="NDV9" s="195"/>
      <c r="NDW9" s="195"/>
      <c r="NDX9" s="195"/>
      <c r="NDY9" s="195"/>
      <c r="NDZ9" s="195"/>
      <c r="NEA9" s="195"/>
      <c r="NEB9" s="195"/>
      <c r="NEC9" s="195"/>
      <c r="NED9" s="195"/>
      <c r="NEE9" s="195"/>
      <c r="NEF9" s="195"/>
      <c r="NEG9" s="195"/>
      <c r="NEH9" s="195"/>
      <c r="NEI9" s="195"/>
      <c r="NEJ9" s="195"/>
      <c r="NEK9" s="195"/>
      <c r="NEL9" s="195"/>
      <c r="NEM9" s="195"/>
      <c r="NEN9" s="195"/>
      <c r="NEO9" s="195"/>
      <c r="NEP9" s="195"/>
      <c r="NEQ9" s="195"/>
      <c r="NER9" s="195"/>
      <c r="NES9" s="195"/>
      <c r="NET9" s="195"/>
      <c r="NEU9" s="195"/>
      <c r="NEV9" s="195"/>
      <c r="NEW9" s="195"/>
      <c r="NEX9" s="195"/>
      <c r="NEY9" s="195"/>
      <c r="NEZ9" s="195"/>
      <c r="NFA9" s="195"/>
      <c r="NFB9" s="195"/>
      <c r="NFC9" s="195"/>
      <c r="NFD9" s="195"/>
      <c r="NFE9" s="195"/>
      <c r="NFF9" s="195"/>
      <c r="NFG9" s="195"/>
      <c r="NFH9" s="195"/>
      <c r="NFI9" s="195"/>
      <c r="NFJ9" s="195"/>
      <c r="NFK9" s="195"/>
      <c r="NFL9" s="195"/>
      <c r="NFM9" s="195"/>
      <c r="NFN9" s="195"/>
      <c r="NFO9" s="195"/>
      <c r="NFP9" s="195"/>
      <c r="NFQ9" s="195"/>
      <c r="NFR9" s="195"/>
      <c r="NFS9" s="195"/>
      <c r="NFT9" s="195"/>
      <c r="NFU9" s="195"/>
      <c r="NFV9" s="195"/>
      <c r="NFW9" s="195"/>
      <c r="NFX9" s="195"/>
      <c r="NFY9" s="195"/>
      <c r="NFZ9" s="195"/>
      <c r="NGA9" s="195"/>
      <c r="NGB9" s="195"/>
      <c r="NGC9" s="195"/>
      <c r="NGD9" s="195"/>
      <c r="NGE9" s="195"/>
      <c r="NGF9" s="195"/>
      <c r="NGG9" s="195"/>
      <c r="NGH9" s="195"/>
      <c r="NGI9" s="195"/>
      <c r="NGJ9" s="195"/>
      <c r="NGK9" s="195"/>
      <c r="NGL9" s="195"/>
      <c r="NGM9" s="195"/>
      <c r="NGN9" s="195"/>
      <c r="NGO9" s="195"/>
      <c r="NGP9" s="195"/>
      <c r="NGQ9" s="195"/>
      <c r="NGR9" s="195"/>
      <c r="NGS9" s="195"/>
      <c r="NGT9" s="195"/>
      <c r="NGU9" s="195"/>
      <c r="NGV9" s="195"/>
      <c r="NGW9" s="195"/>
      <c r="NGX9" s="195"/>
      <c r="NGY9" s="195"/>
      <c r="NGZ9" s="195"/>
      <c r="NHA9" s="195"/>
      <c r="NHB9" s="195"/>
      <c r="NHC9" s="195"/>
      <c r="NHD9" s="195"/>
      <c r="NHE9" s="195"/>
      <c r="NHF9" s="195"/>
      <c r="NHG9" s="195"/>
      <c r="NHH9" s="195"/>
      <c r="NHI9" s="195"/>
      <c r="NHJ9" s="195"/>
      <c r="NHK9" s="195"/>
      <c r="NHL9" s="195"/>
      <c r="NHM9" s="195"/>
      <c r="NHN9" s="195"/>
      <c r="NHO9" s="195"/>
      <c r="NHP9" s="195"/>
      <c r="NHQ9" s="195"/>
      <c r="NHR9" s="195"/>
      <c r="NHS9" s="195"/>
      <c r="NHT9" s="195"/>
      <c r="NHU9" s="195"/>
      <c r="NHV9" s="195"/>
      <c r="NHW9" s="195"/>
      <c r="NHX9" s="195"/>
      <c r="NHY9" s="195"/>
      <c r="NHZ9" s="195"/>
      <c r="NIA9" s="195"/>
      <c r="NIB9" s="195"/>
      <c r="NIC9" s="195"/>
      <c r="NID9" s="195"/>
      <c r="NIE9" s="195"/>
      <c r="NIF9" s="195"/>
      <c r="NIG9" s="195"/>
      <c r="NIH9" s="195"/>
      <c r="NII9" s="195"/>
      <c r="NIJ9" s="195"/>
      <c r="NIK9" s="195"/>
      <c r="NIL9" s="195"/>
      <c r="NIM9" s="195"/>
      <c r="NIN9" s="195"/>
      <c r="NIO9" s="195"/>
      <c r="NIP9" s="195"/>
      <c r="NIQ9" s="195"/>
      <c r="NIR9" s="195"/>
      <c r="NIS9" s="195"/>
      <c r="NIT9" s="195"/>
      <c r="NIU9" s="195"/>
      <c r="NIV9" s="195"/>
      <c r="NIW9" s="195"/>
      <c r="NIX9" s="195"/>
      <c r="NIY9" s="195"/>
      <c r="NIZ9" s="195"/>
      <c r="NJA9" s="195"/>
      <c r="NJB9" s="195"/>
      <c r="NJC9" s="195"/>
      <c r="NJD9" s="195"/>
      <c r="NJE9" s="195"/>
      <c r="NJF9" s="195"/>
      <c r="NJG9" s="195"/>
      <c r="NJH9" s="195"/>
      <c r="NJI9" s="195"/>
      <c r="NJJ9" s="195"/>
      <c r="NJK9" s="195"/>
      <c r="NJL9" s="195"/>
      <c r="NJM9" s="195"/>
      <c r="NJN9" s="195"/>
      <c r="NJO9" s="195"/>
      <c r="NJP9" s="195"/>
      <c r="NJQ9" s="195"/>
      <c r="NJR9" s="195"/>
      <c r="NJS9" s="195"/>
      <c r="NJT9" s="195"/>
      <c r="NJU9" s="195"/>
      <c r="NJV9" s="195"/>
      <c r="NJW9" s="195"/>
      <c r="NJX9" s="195"/>
      <c r="NJY9" s="195"/>
      <c r="NJZ9" s="195"/>
      <c r="NKA9" s="195"/>
      <c r="NKB9" s="195"/>
      <c r="NKC9" s="195"/>
      <c r="NKD9" s="195"/>
      <c r="NKE9" s="195"/>
      <c r="NKF9" s="195"/>
      <c r="NKG9" s="195"/>
      <c r="NKH9" s="195"/>
      <c r="NKI9" s="195"/>
      <c r="NKJ9" s="195"/>
      <c r="NKK9" s="195"/>
      <c r="NKL9" s="195"/>
      <c r="NKM9" s="195"/>
      <c r="NKN9" s="195"/>
      <c r="NKO9" s="195"/>
      <c r="NKP9" s="195"/>
      <c r="NKQ9" s="195"/>
      <c r="NKR9" s="195"/>
      <c r="NKS9" s="195"/>
      <c r="NKT9" s="195"/>
      <c r="NKU9" s="195"/>
      <c r="NKV9" s="195"/>
      <c r="NKW9" s="195"/>
      <c r="NKX9" s="195"/>
      <c r="NKY9" s="195"/>
      <c r="NKZ9" s="195"/>
      <c r="NLA9" s="195"/>
      <c r="NLB9" s="195"/>
      <c r="NLC9" s="195"/>
      <c r="NLD9" s="195"/>
      <c r="NLE9" s="195"/>
      <c r="NLF9" s="195"/>
      <c r="NLG9" s="195"/>
      <c r="NLH9" s="195"/>
      <c r="NLI9" s="195"/>
      <c r="NLJ9" s="195"/>
      <c r="NLK9" s="195"/>
      <c r="NLL9" s="195"/>
      <c r="NLM9" s="195"/>
      <c r="NLN9" s="195"/>
      <c r="NLO9" s="195"/>
      <c r="NLP9" s="195"/>
      <c r="NLQ9" s="195"/>
      <c r="NLR9" s="195"/>
      <c r="NLS9" s="195"/>
      <c r="NLT9" s="195"/>
      <c r="NLU9" s="195"/>
      <c r="NLV9" s="195"/>
      <c r="NLW9" s="195"/>
      <c r="NLX9" s="195"/>
      <c r="NLY9" s="195"/>
      <c r="NLZ9" s="195"/>
      <c r="NMA9" s="195"/>
      <c r="NMB9" s="195"/>
      <c r="NMC9" s="195"/>
      <c r="NMD9" s="195"/>
      <c r="NME9" s="195"/>
      <c r="NMF9" s="195"/>
      <c r="NMG9" s="195"/>
      <c r="NMH9" s="195"/>
      <c r="NMI9" s="195"/>
      <c r="NMJ9" s="195"/>
      <c r="NMK9" s="195"/>
      <c r="NML9" s="195"/>
      <c r="NMM9" s="195"/>
      <c r="NMN9" s="195"/>
      <c r="NMO9" s="195"/>
      <c r="NMP9" s="195"/>
      <c r="NMQ9" s="195"/>
      <c r="NMR9" s="195"/>
      <c r="NMS9" s="195"/>
      <c r="NMT9" s="195"/>
      <c r="NMU9" s="195"/>
      <c r="NMV9" s="195"/>
      <c r="NMW9" s="195"/>
      <c r="NMX9" s="195"/>
      <c r="NMY9" s="195"/>
      <c r="NMZ9" s="195"/>
      <c r="NNA9" s="195"/>
      <c r="NNB9" s="195"/>
      <c r="NNC9" s="195"/>
      <c r="NND9" s="195"/>
      <c r="NNE9" s="195"/>
      <c r="NNF9" s="195"/>
      <c r="NNG9" s="195"/>
      <c r="NNH9" s="195"/>
      <c r="NNI9" s="195"/>
      <c r="NNJ9" s="195"/>
      <c r="NNK9" s="195"/>
      <c r="NNL9" s="195"/>
      <c r="NNM9" s="195"/>
      <c r="NNN9" s="195"/>
      <c r="NNO9" s="195"/>
      <c r="NNP9" s="195"/>
      <c r="NNQ9" s="195"/>
      <c r="NNR9" s="195"/>
      <c r="NNS9" s="195"/>
      <c r="NNT9" s="195"/>
      <c r="NNU9" s="195"/>
      <c r="NNV9" s="195"/>
      <c r="NNW9" s="195"/>
      <c r="NNX9" s="195"/>
      <c r="NNY9" s="195"/>
      <c r="NNZ9" s="195"/>
      <c r="NOA9" s="195"/>
      <c r="NOB9" s="195"/>
      <c r="NOC9" s="195"/>
      <c r="NOD9" s="195"/>
      <c r="NOE9" s="195"/>
      <c r="NOF9" s="195"/>
      <c r="NOG9" s="195"/>
      <c r="NOH9" s="195"/>
      <c r="NOI9" s="195"/>
      <c r="NOJ9" s="195"/>
      <c r="NOK9" s="195"/>
      <c r="NOL9" s="195"/>
      <c r="NOM9" s="195"/>
      <c r="NON9" s="195"/>
      <c r="NOO9" s="195"/>
      <c r="NOP9" s="195"/>
      <c r="NOQ9" s="195"/>
      <c r="NOR9" s="195"/>
      <c r="NOS9" s="195"/>
      <c r="NOT9" s="195"/>
      <c r="NOU9" s="195"/>
      <c r="NOV9" s="195"/>
      <c r="NOW9" s="195"/>
      <c r="NOX9" s="195"/>
      <c r="NOY9" s="195"/>
      <c r="NOZ9" s="195"/>
      <c r="NPA9" s="195"/>
      <c r="NPB9" s="195"/>
      <c r="NPC9" s="195"/>
      <c r="NPD9" s="195"/>
      <c r="NPE9" s="195"/>
      <c r="NPF9" s="195"/>
      <c r="NPG9" s="195"/>
      <c r="NPH9" s="195"/>
      <c r="NPI9" s="195"/>
      <c r="NPJ9" s="195"/>
      <c r="NPK9" s="195"/>
      <c r="NPL9" s="195"/>
      <c r="NPM9" s="195"/>
      <c r="NPN9" s="195"/>
      <c r="NPO9" s="195"/>
      <c r="NPP9" s="195"/>
      <c r="NPQ9" s="195"/>
      <c r="NPR9" s="195"/>
      <c r="NPS9" s="195"/>
      <c r="NPT9" s="195"/>
      <c r="NPU9" s="195"/>
      <c r="NPV9" s="195"/>
      <c r="NPW9" s="195"/>
      <c r="NPX9" s="195"/>
      <c r="NPY9" s="195"/>
      <c r="NPZ9" s="195"/>
      <c r="NQA9" s="195"/>
      <c r="NQB9" s="195"/>
      <c r="NQC9" s="195"/>
      <c r="NQD9" s="195"/>
      <c r="NQE9" s="195"/>
      <c r="NQF9" s="195"/>
      <c r="NQG9" s="195"/>
      <c r="NQH9" s="195"/>
      <c r="NQI9" s="195"/>
      <c r="NQJ9" s="195"/>
      <c r="NQK9" s="195"/>
      <c r="NQL9" s="195"/>
      <c r="NQM9" s="195"/>
      <c r="NQN9" s="195"/>
      <c r="NQO9" s="195"/>
      <c r="NQP9" s="195"/>
      <c r="NQQ9" s="195"/>
      <c r="NQR9" s="195"/>
      <c r="NQS9" s="195"/>
      <c r="NQT9" s="195"/>
      <c r="NQU9" s="195"/>
      <c r="NQV9" s="195"/>
      <c r="NQW9" s="195"/>
      <c r="NQX9" s="195"/>
      <c r="NQY9" s="195"/>
      <c r="NQZ9" s="195"/>
      <c r="NRA9" s="195"/>
      <c r="NRB9" s="195"/>
      <c r="NRC9" s="195"/>
      <c r="NRD9" s="195"/>
      <c r="NRE9" s="195"/>
      <c r="NRF9" s="195"/>
      <c r="NRG9" s="195"/>
      <c r="NRH9" s="195"/>
      <c r="NRI9" s="195"/>
      <c r="NRJ9" s="195"/>
      <c r="NRK9" s="195"/>
      <c r="NRL9" s="195"/>
      <c r="NRM9" s="195"/>
      <c r="NRN9" s="195"/>
      <c r="NRO9" s="195"/>
      <c r="NRP9" s="195"/>
      <c r="NRQ9" s="195"/>
      <c r="NRR9" s="195"/>
      <c r="NRS9" s="195"/>
      <c r="NRT9" s="195"/>
      <c r="NRU9" s="195"/>
      <c r="NRV9" s="195"/>
      <c r="NRW9" s="195"/>
      <c r="NRX9" s="195"/>
      <c r="NRY9" s="195"/>
      <c r="NRZ9" s="195"/>
      <c r="NSA9" s="195"/>
      <c r="NSB9" s="195"/>
      <c r="NSC9" s="195"/>
      <c r="NSD9" s="195"/>
      <c r="NSE9" s="195"/>
      <c r="NSF9" s="195"/>
      <c r="NSG9" s="195"/>
      <c r="NSH9" s="195"/>
      <c r="NSI9" s="195"/>
      <c r="NSJ9" s="195"/>
      <c r="NSK9" s="195"/>
      <c r="NSL9" s="195"/>
      <c r="NSM9" s="195"/>
      <c r="NSN9" s="195"/>
      <c r="NSO9" s="195"/>
      <c r="NSP9" s="195"/>
      <c r="NSQ9" s="195"/>
      <c r="NSR9" s="195"/>
      <c r="NSS9" s="195"/>
      <c r="NST9" s="195"/>
      <c r="NSU9" s="195"/>
      <c r="NSV9" s="195"/>
      <c r="NSW9" s="195"/>
      <c r="NSX9" s="195"/>
      <c r="NSY9" s="195"/>
      <c r="NSZ9" s="195"/>
      <c r="NTA9" s="195"/>
      <c r="NTB9" s="195"/>
      <c r="NTC9" s="195"/>
      <c r="NTD9" s="195"/>
      <c r="NTE9" s="195"/>
      <c r="NTF9" s="195"/>
      <c r="NTG9" s="195"/>
      <c r="NTH9" s="195"/>
      <c r="NTI9" s="195"/>
      <c r="NTJ9" s="195"/>
      <c r="NTK9" s="195"/>
      <c r="NTL9" s="195"/>
      <c r="NTM9" s="195"/>
      <c r="NTN9" s="195"/>
      <c r="NTO9" s="195"/>
      <c r="NTP9" s="195"/>
      <c r="NTQ9" s="195"/>
      <c r="NTR9" s="195"/>
      <c r="NTS9" s="195"/>
      <c r="NTT9" s="195"/>
      <c r="NTU9" s="195"/>
      <c r="NTV9" s="195"/>
      <c r="NTW9" s="195"/>
      <c r="NTX9" s="195"/>
      <c r="NTY9" s="195"/>
      <c r="NTZ9" s="195"/>
      <c r="NUA9" s="195"/>
      <c r="NUB9" s="195"/>
      <c r="NUC9" s="195"/>
      <c r="NUD9" s="195"/>
      <c r="NUE9" s="195"/>
      <c r="NUF9" s="195"/>
      <c r="NUG9" s="195"/>
      <c r="NUH9" s="195"/>
      <c r="NUI9" s="195"/>
      <c r="NUJ9" s="195"/>
      <c r="NUK9" s="195"/>
      <c r="NUL9" s="195"/>
      <c r="NUM9" s="195"/>
      <c r="NUN9" s="195"/>
      <c r="NUO9" s="195"/>
      <c r="NUP9" s="195"/>
      <c r="NUQ9" s="195"/>
      <c r="NUR9" s="195"/>
      <c r="NUS9" s="195"/>
      <c r="NUT9" s="195"/>
      <c r="NUU9" s="195"/>
      <c r="NUV9" s="195"/>
      <c r="NUW9" s="195"/>
      <c r="NUX9" s="195"/>
      <c r="NUY9" s="195"/>
      <c r="NUZ9" s="195"/>
      <c r="NVA9" s="195"/>
      <c r="NVB9" s="195"/>
      <c r="NVC9" s="195"/>
      <c r="NVD9" s="195"/>
      <c r="NVE9" s="195"/>
      <c r="NVF9" s="195"/>
      <c r="NVG9" s="195"/>
      <c r="NVH9" s="195"/>
      <c r="NVI9" s="195"/>
      <c r="NVJ9" s="195"/>
      <c r="NVK9" s="195"/>
      <c r="NVL9" s="195"/>
      <c r="NVM9" s="195"/>
      <c r="NVN9" s="195"/>
      <c r="NVO9" s="195"/>
      <c r="NVP9" s="195"/>
      <c r="NVQ9" s="195"/>
      <c r="NVR9" s="195"/>
      <c r="NVS9" s="195"/>
      <c r="NVT9" s="195"/>
      <c r="NVU9" s="195"/>
      <c r="NVV9" s="195"/>
      <c r="NVW9" s="195"/>
      <c r="NVX9" s="195"/>
      <c r="NVY9" s="195"/>
      <c r="NVZ9" s="195"/>
      <c r="NWA9" s="195"/>
      <c r="NWB9" s="195"/>
      <c r="NWC9" s="195"/>
      <c r="NWD9" s="195"/>
      <c r="NWE9" s="195"/>
      <c r="NWF9" s="195"/>
      <c r="NWG9" s="195"/>
      <c r="NWH9" s="195"/>
      <c r="NWI9" s="195"/>
      <c r="NWJ9" s="195"/>
      <c r="NWK9" s="195"/>
      <c r="NWL9" s="195"/>
      <c r="NWM9" s="195"/>
      <c r="NWN9" s="195"/>
      <c r="NWO9" s="195"/>
      <c r="NWP9" s="195"/>
      <c r="NWQ9" s="195"/>
      <c r="NWR9" s="195"/>
      <c r="NWS9" s="195"/>
      <c r="NWT9" s="195"/>
      <c r="NWU9" s="195"/>
      <c r="NWV9" s="195"/>
      <c r="NWW9" s="195"/>
      <c r="NWX9" s="195"/>
      <c r="NWY9" s="195"/>
      <c r="NWZ9" s="195"/>
      <c r="NXA9" s="195"/>
      <c r="NXB9" s="195"/>
      <c r="NXC9" s="195"/>
      <c r="NXD9" s="195"/>
      <c r="NXE9" s="195"/>
      <c r="NXF9" s="195"/>
      <c r="NXG9" s="195"/>
      <c r="NXH9" s="195"/>
      <c r="NXI9" s="195"/>
      <c r="NXJ9" s="195"/>
      <c r="NXK9" s="195"/>
      <c r="NXL9" s="195"/>
      <c r="NXM9" s="195"/>
      <c r="NXN9" s="195"/>
      <c r="NXO9" s="195"/>
      <c r="NXP9" s="195"/>
      <c r="NXQ9" s="195"/>
      <c r="NXR9" s="195"/>
      <c r="NXS9" s="195"/>
      <c r="NXT9" s="195"/>
      <c r="NXU9" s="195"/>
      <c r="NXV9" s="195"/>
      <c r="NXW9" s="195"/>
      <c r="NXX9" s="195"/>
      <c r="NXY9" s="195"/>
      <c r="NXZ9" s="195"/>
      <c r="NYA9" s="195"/>
      <c r="NYB9" s="195"/>
      <c r="NYC9" s="195"/>
      <c r="NYD9" s="195"/>
      <c r="NYE9" s="195"/>
      <c r="NYF9" s="195"/>
      <c r="NYG9" s="195"/>
      <c r="NYH9" s="195"/>
      <c r="NYI9" s="195"/>
      <c r="NYJ9" s="195"/>
      <c r="NYK9" s="195"/>
      <c r="NYL9" s="195"/>
      <c r="NYM9" s="195"/>
      <c r="NYN9" s="195"/>
      <c r="NYO9" s="195"/>
      <c r="NYP9" s="195"/>
      <c r="NYQ9" s="195"/>
      <c r="NYR9" s="195"/>
      <c r="NYS9" s="195"/>
      <c r="NYT9" s="195"/>
      <c r="NYU9" s="195"/>
      <c r="NYV9" s="195"/>
      <c r="NYW9" s="195"/>
      <c r="NYX9" s="195"/>
      <c r="NYY9" s="195"/>
      <c r="NYZ9" s="195"/>
      <c r="NZA9" s="195"/>
      <c r="NZB9" s="195"/>
      <c r="NZC9" s="195"/>
      <c r="NZD9" s="195"/>
      <c r="NZE9" s="195"/>
      <c r="NZF9" s="195"/>
      <c r="NZG9" s="195"/>
      <c r="NZH9" s="195"/>
      <c r="NZI9" s="195"/>
      <c r="NZJ9" s="195"/>
      <c r="NZK9" s="195"/>
      <c r="NZL9" s="195"/>
      <c r="NZM9" s="195"/>
      <c r="NZN9" s="195"/>
      <c r="NZO9" s="195"/>
      <c r="NZP9" s="195"/>
      <c r="NZQ9" s="195"/>
      <c r="NZR9" s="195"/>
      <c r="NZS9" s="195"/>
      <c r="NZT9" s="195"/>
      <c r="NZU9" s="195"/>
      <c r="NZV9" s="195"/>
      <c r="NZW9" s="195"/>
      <c r="NZX9" s="195"/>
      <c r="NZY9" s="195"/>
      <c r="NZZ9" s="195"/>
      <c r="OAA9" s="195"/>
      <c r="OAB9" s="195"/>
      <c r="OAC9" s="195"/>
      <c r="OAD9" s="195"/>
      <c r="OAE9" s="195"/>
      <c r="OAF9" s="195"/>
      <c r="OAG9" s="195"/>
      <c r="OAH9" s="195"/>
      <c r="OAI9" s="195"/>
      <c r="OAJ9" s="195"/>
      <c r="OAK9" s="195"/>
      <c r="OAL9" s="195"/>
      <c r="OAM9" s="195"/>
      <c r="OAN9" s="195"/>
      <c r="OAO9" s="195"/>
      <c r="OAP9" s="195"/>
      <c r="OAQ9" s="195"/>
      <c r="OAR9" s="195"/>
      <c r="OAS9" s="195"/>
      <c r="OAT9" s="195"/>
      <c r="OAU9" s="195"/>
      <c r="OAV9" s="195"/>
      <c r="OAW9" s="195"/>
      <c r="OAX9" s="195"/>
      <c r="OAY9" s="195"/>
      <c r="OAZ9" s="195"/>
      <c r="OBA9" s="195"/>
      <c r="OBB9" s="195"/>
      <c r="OBC9" s="195"/>
      <c r="OBD9" s="195"/>
      <c r="OBE9" s="195"/>
      <c r="OBF9" s="195"/>
      <c r="OBG9" s="195"/>
      <c r="OBH9" s="195"/>
      <c r="OBI9" s="195"/>
      <c r="OBJ9" s="195"/>
      <c r="OBK9" s="195"/>
      <c r="OBL9" s="195"/>
      <c r="OBM9" s="195"/>
      <c r="OBN9" s="195"/>
      <c r="OBO9" s="195"/>
      <c r="OBP9" s="195"/>
      <c r="OBQ9" s="195"/>
      <c r="OBR9" s="195"/>
      <c r="OBS9" s="195"/>
      <c r="OBT9" s="195"/>
      <c r="OBU9" s="195"/>
      <c r="OBV9" s="195"/>
      <c r="OBW9" s="195"/>
      <c r="OBX9" s="195"/>
      <c r="OBY9" s="195"/>
      <c r="OBZ9" s="195"/>
      <c r="OCA9" s="195"/>
      <c r="OCB9" s="195"/>
      <c r="OCC9" s="195"/>
      <c r="OCD9" s="195"/>
      <c r="OCE9" s="195"/>
      <c r="OCF9" s="195"/>
      <c r="OCG9" s="195"/>
      <c r="OCH9" s="195"/>
      <c r="OCI9" s="195"/>
      <c r="OCJ9" s="195"/>
      <c r="OCK9" s="195"/>
      <c r="OCL9" s="195"/>
      <c r="OCM9" s="195"/>
      <c r="OCN9" s="195"/>
      <c r="OCO9" s="195"/>
      <c r="OCP9" s="195"/>
      <c r="OCQ9" s="195"/>
      <c r="OCR9" s="195"/>
      <c r="OCS9" s="195"/>
      <c r="OCT9" s="195"/>
      <c r="OCU9" s="195"/>
      <c r="OCV9" s="195"/>
      <c r="OCW9" s="195"/>
      <c r="OCX9" s="195"/>
      <c r="OCY9" s="195"/>
      <c r="OCZ9" s="195"/>
      <c r="ODA9" s="195"/>
      <c r="ODB9" s="195"/>
      <c r="ODC9" s="195"/>
      <c r="ODD9" s="195"/>
      <c r="ODE9" s="195"/>
      <c r="ODF9" s="195"/>
      <c r="ODG9" s="195"/>
      <c r="ODH9" s="195"/>
      <c r="ODI9" s="195"/>
      <c r="ODJ9" s="195"/>
      <c r="ODK9" s="195"/>
      <c r="ODL9" s="195"/>
      <c r="ODM9" s="195"/>
      <c r="ODN9" s="195"/>
      <c r="ODO9" s="195"/>
      <c r="ODP9" s="195"/>
      <c r="ODQ9" s="195"/>
      <c r="ODR9" s="195"/>
      <c r="ODS9" s="195"/>
      <c r="ODT9" s="195"/>
      <c r="ODU9" s="195"/>
      <c r="ODV9" s="195"/>
      <c r="ODW9" s="195"/>
      <c r="ODX9" s="195"/>
      <c r="ODY9" s="195"/>
      <c r="ODZ9" s="195"/>
      <c r="OEA9" s="195"/>
      <c r="OEB9" s="195"/>
      <c r="OEC9" s="195"/>
      <c r="OED9" s="195"/>
      <c r="OEE9" s="195"/>
      <c r="OEF9" s="195"/>
      <c r="OEG9" s="195"/>
      <c r="OEH9" s="195"/>
      <c r="OEI9" s="195"/>
      <c r="OEJ9" s="195"/>
      <c r="OEK9" s="195"/>
      <c r="OEL9" s="195"/>
      <c r="OEM9" s="195"/>
      <c r="OEN9" s="195"/>
      <c r="OEO9" s="195"/>
      <c r="OEP9" s="195"/>
      <c r="OEQ9" s="195"/>
      <c r="OER9" s="195"/>
      <c r="OES9" s="195"/>
      <c r="OET9" s="195"/>
      <c r="OEU9" s="195"/>
      <c r="OEV9" s="195"/>
      <c r="OEW9" s="195"/>
      <c r="OEX9" s="195"/>
      <c r="OEY9" s="195"/>
      <c r="OEZ9" s="195"/>
      <c r="OFA9" s="195"/>
      <c r="OFB9" s="195"/>
      <c r="OFC9" s="195"/>
      <c r="OFD9" s="195"/>
      <c r="OFE9" s="195"/>
      <c r="OFF9" s="195"/>
      <c r="OFG9" s="195"/>
      <c r="OFH9" s="195"/>
      <c r="OFI9" s="195"/>
      <c r="OFJ9" s="195"/>
      <c r="OFK9" s="195"/>
      <c r="OFL9" s="195"/>
      <c r="OFM9" s="195"/>
      <c r="OFN9" s="195"/>
      <c r="OFO9" s="195"/>
      <c r="OFP9" s="195"/>
      <c r="OFQ9" s="195"/>
      <c r="OFR9" s="195"/>
      <c r="OFS9" s="195"/>
      <c r="OFT9" s="195"/>
      <c r="OFU9" s="195"/>
      <c r="OFV9" s="195"/>
      <c r="OFW9" s="195"/>
      <c r="OFX9" s="195"/>
      <c r="OFY9" s="195"/>
      <c r="OFZ9" s="195"/>
      <c r="OGA9" s="195"/>
      <c r="OGB9" s="195"/>
      <c r="OGC9" s="195"/>
      <c r="OGD9" s="195"/>
      <c r="OGE9" s="195"/>
      <c r="OGF9" s="195"/>
      <c r="OGG9" s="195"/>
      <c r="OGH9" s="195"/>
      <c r="OGI9" s="195"/>
      <c r="OGJ9" s="195"/>
      <c r="OGK9" s="195"/>
      <c r="OGL9" s="195"/>
      <c r="OGM9" s="195"/>
      <c r="OGN9" s="195"/>
      <c r="OGO9" s="195"/>
      <c r="OGP9" s="195"/>
      <c r="OGQ9" s="195"/>
      <c r="OGR9" s="195"/>
      <c r="OGS9" s="195"/>
      <c r="OGT9" s="195"/>
      <c r="OGU9" s="195"/>
      <c r="OGV9" s="195"/>
      <c r="OGW9" s="195"/>
      <c r="OGX9" s="195"/>
      <c r="OGY9" s="195"/>
      <c r="OGZ9" s="195"/>
      <c r="OHA9" s="195"/>
      <c r="OHB9" s="195"/>
      <c r="OHC9" s="195"/>
      <c r="OHD9" s="195"/>
      <c r="OHE9" s="195"/>
      <c r="OHF9" s="195"/>
      <c r="OHG9" s="195"/>
      <c r="OHH9" s="195"/>
      <c r="OHI9" s="195"/>
      <c r="OHJ9" s="195"/>
      <c r="OHK9" s="195"/>
      <c r="OHL9" s="195"/>
      <c r="OHM9" s="195"/>
      <c r="OHN9" s="195"/>
      <c r="OHO9" s="195"/>
      <c r="OHP9" s="195"/>
      <c r="OHQ9" s="195"/>
      <c r="OHR9" s="195"/>
      <c r="OHS9" s="195"/>
      <c r="OHT9" s="195"/>
      <c r="OHU9" s="195"/>
      <c r="OHV9" s="195"/>
      <c r="OHW9" s="195"/>
      <c r="OHX9" s="195"/>
      <c r="OHY9" s="195"/>
      <c r="OHZ9" s="195"/>
      <c r="OIA9" s="195"/>
      <c r="OIB9" s="195"/>
      <c r="OIC9" s="195"/>
      <c r="OID9" s="195"/>
      <c r="OIE9" s="195"/>
      <c r="OIF9" s="195"/>
      <c r="OIG9" s="195"/>
      <c r="OIH9" s="195"/>
      <c r="OII9" s="195"/>
      <c r="OIJ9" s="195"/>
      <c r="OIK9" s="195"/>
      <c r="OIL9" s="195"/>
      <c r="OIM9" s="195"/>
      <c r="OIN9" s="195"/>
      <c r="OIO9" s="195"/>
      <c r="OIP9" s="195"/>
      <c r="OIQ9" s="195"/>
      <c r="OIR9" s="195"/>
      <c r="OIS9" s="195"/>
      <c r="OIT9" s="195"/>
      <c r="OIU9" s="195"/>
      <c r="OIV9" s="195"/>
      <c r="OIW9" s="195"/>
      <c r="OIX9" s="195"/>
      <c r="OIY9" s="195"/>
      <c r="OIZ9" s="195"/>
      <c r="OJA9" s="195"/>
      <c r="OJB9" s="195"/>
      <c r="OJC9" s="195"/>
      <c r="OJD9" s="195"/>
      <c r="OJE9" s="195"/>
      <c r="OJF9" s="195"/>
      <c r="OJG9" s="195"/>
      <c r="OJH9" s="195"/>
      <c r="OJI9" s="195"/>
      <c r="OJJ9" s="195"/>
      <c r="OJK9" s="195"/>
      <c r="OJL9" s="195"/>
      <c r="OJM9" s="195"/>
      <c r="OJN9" s="195"/>
      <c r="OJO9" s="195"/>
      <c r="OJP9" s="195"/>
      <c r="OJQ9" s="195"/>
      <c r="OJR9" s="195"/>
      <c r="OJS9" s="195"/>
      <c r="OJT9" s="195"/>
      <c r="OJU9" s="195"/>
      <c r="OJV9" s="195"/>
      <c r="OJW9" s="195"/>
      <c r="OJX9" s="195"/>
      <c r="OJY9" s="195"/>
      <c r="OJZ9" s="195"/>
      <c r="OKA9" s="195"/>
      <c r="OKB9" s="195"/>
      <c r="OKC9" s="195"/>
      <c r="OKD9" s="195"/>
      <c r="OKE9" s="195"/>
      <c r="OKF9" s="195"/>
      <c r="OKG9" s="195"/>
      <c r="OKH9" s="195"/>
      <c r="OKI9" s="195"/>
      <c r="OKJ9" s="195"/>
      <c r="OKK9" s="195"/>
      <c r="OKL9" s="195"/>
      <c r="OKM9" s="195"/>
      <c r="OKN9" s="195"/>
      <c r="OKO9" s="195"/>
      <c r="OKP9" s="195"/>
      <c r="OKQ9" s="195"/>
      <c r="OKR9" s="195"/>
      <c r="OKS9" s="195"/>
      <c r="OKT9" s="195"/>
      <c r="OKU9" s="195"/>
      <c r="OKV9" s="195"/>
      <c r="OKW9" s="195"/>
      <c r="OKX9" s="195"/>
      <c r="OKY9" s="195"/>
      <c r="OKZ9" s="195"/>
      <c r="OLA9" s="195"/>
      <c r="OLB9" s="195"/>
      <c r="OLC9" s="195"/>
      <c r="OLD9" s="195"/>
      <c r="OLE9" s="195"/>
      <c r="OLF9" s="195"/>
      <c r="OLG9" s="195"/>
      <c r="OLH9" s="195"/>
      <c r="OLI9" s="195"/>
      <c r="OLJ9" s="195"/>
      <c r="OLK9" s="195"/>
      <c r="OLL9" s="195"/>
      <c r="OLM9" s="195"/>
      <c r="OLN9" s="195"/>
      <c r="OLO9" s="195"/>
      <c r="OLP9" s="195"/>
      <c r="OLQ9" s="195"/>
      <c r="OLR9" s="195"/>
      <c r="OLS9" s="195"/>
      <c r="OLT9" s="195"/>
      <c r="OLU9" s="195"/>
      <c r="OLV9" s="195"/>
      <c r="OLW9" s="195"/>
      <c r="OLX9" s="195"/>
      <c r="OLY9" s="195"/>
      <c r="OLZ9" s="195"/>
      <c r="OMA9" s="195"/>
      <c r="OMB9" s="195"/>
      <c r="OMC9" s="195"/>
      <c r="OMD9" s="195"/>
      <c r="OME9" s="195"/>
      <c r="OMF9" s="195"/>
      <c r="OMG9" s="195"/>
      <c r="OMH9" s="195"/>
      <c r="OMI9" s="195"/>
      <c r="OMJ9" s="195"/>
      <c r="OMK9" s="195"/>
      <c r="OML9" s="195"/>
      <c r="OMM9" s="195"/>
      <c r="OMN9" s="195"/>
      <c r="OMO9" s="195"/>
      <c r="OMP9" s="195"/>
      <c r="OMQ9" s="195"/>
      <c r="OMR9" s="195"/>
      <c r="OMS9" s="195"/>
      <c r="OMT9" s="195"/>
      <c r="OMU9" s="195"/>
      <c r="OMV9" s="195"/>
      <c r="OMW9" s="195"/>
      <c r="OMX9" s="195"/>
      <c r="OMY9" s="195"/>
      <c r="OMZ9" s="195"/>
      <c r="ONA9" s="195"/>
      <c r="ONB9" s="195"/>
      <c r="ONC9" s="195"/>
      <c r="OND9" s="195"/>
      <c r="ONE9" s="195"/>
      <c r="ONF9" s="195"/>
      <c r="ONG9" s="195"/>
      <c r="ONH9" s="195"/>
      <c r="ONI9" s="195"/>
      <c r="ONJ9" s="195"/>
      <c r="ONK9" s="195"/>
      <c r="ONL9" s="195"/>
      <c r="ONM9" s="195"/>
      <c r="ONN9" s="195"/>
      <c r="ONO9" s="195"/>
      <c r="ONP9" s="195"/>
      <c r="ONQ9" s="195"/>
      <c r="ONR9" s="195"/>
      <c r="ONS9" s="195"/>
      <c r="ONT9" s="195"/>
      <c r="ONU9" s="195"/>
      <c r="ONV9" s="195"/>
      <c r="ONW9" s="195"/>
      <c r="ONX9" s="195"/>
      <c r="ONY9" s="195"/>
      <c r="ONZ9" s="195"/>
      <c r="OOA9" s="195"/>
      <c r="OOB9" s="195"/>
      <c r="OOC9" s="195"/>
      <c r="OOD9" s="195"/>
      <c r="OOE9" s="195"/>
      <c r="OOF9" s="195"/>
      <c r="OOG9" s="195"/>
      <c r="OOH9" s="195"/>
      <c r="OOI9" s="195"/>
      <c r="OOJ9" s="195"/>
      <c r="OOK9" s="195"/>
      <c r="OOL9" s="195"/>
      <c r="OOM9" s="195"/>
      <c r="OON9" s="195"/>
      <c r="OOO9" s="195"/>
      <c r="OOP9" s="195"/>
      <c r="OOQ9" s="195"/>
      <c r="OOR9" s="195"/>
      <c r="OOS9" s="195"/>
      <c r="OOT9" s="195"/>
      <c r="OOU9" s="195"/>
      <c r="OOV9" s="195"/>
      <c r="OOW9" s="195"/>
      <c r="OOX9" s="195"/>
      <c r="OOY9" s="195"/>
      <c r="OOZ9" s="195"/>
      <c r="OPA9" s="195"/>
      <c r="OPB9" s="195"/>
      <c r="OPC9" s="195"/>
      <c r="OPD9" s="195"/>
      <c r="OPE9" s="195"/>
      <c r="OPF9" s="195"/>
      <c r="OPG9" s="195"/>
      <c r="OPH9" s="195"/>
      <c r="OPI9" s="195"/>
      <c r="OPJ9" s="195"/>
      <c r="OPK9" s="195"/>
      <c r="OPL9" s="195"/>
      <c r="OPM9" s="195"/>
      <c r="OPN9" s="195"/>
      <c r="OPO9" s="195"/>
      <c r="OPP9" s="195"/>
      <c r="OPQ9" s="195"/>
      <c r="OPR9" s="195"/>
      <c r="OPS9" s="195"/>
      <c r="OPT9" s="195"/>
      <c r="OPU9" s="195"/>
      <c r="OPV9" s="195"/>
      <c r="OPW9" s="195"/>
      <c r="OPX9" s="195"/>
      <c r="OPY9" s="195"/>
      <c r="OPZ9" s="195"/>
      <c r="OQA9" s="195"/>
      <c r="OQB9" s="195"/>
      <c r="OQC9" s="195"/>
      <c r="OQD9" s="195"/>
      <c r="OQE9" s="195"/>
      <c r="OQF9" s="195"/>
      <c r="OQG9" s="195"/>
      <c r="OQH9" s="195"/>
      <c r="OQI9" s="195"/>
      <c r="OQJ9" s="195"/>
      <c r="OQK9" s="195"/>
      <c r="OQL9" s="195"/>
      <c r="OQM9" s="195"/>
      <c r="OQN9" s="195"/>
      <c r="OQO9" s="195"/>
      <c r="OQP9" s="195"/>
      <c r="OQQ9" s="195"/>
      <c r="OQR9" s="195"/>
      <c r="OQS9" s="195"/>
      <c r="OQT9" s="195"/>
      <c r="OQU9" s="195"/>
      <c r="OQV9" s="195"/>
      <c r="OQW9" s="195"/>
      <c r="OQX9" s="195"/>
      <c r="OQY9" s="195"/>
      <c r="OQZ9" s="195"/>
      <c r="ORA9" s="195"/>
      <c r="ORB9" s="195"/>
      <c r="ORC9" s="195"/>
      <c r="ORD9" s="195"/>
      <c r="ORE9" s="195"/>
      <c r="ORF9" s="195"/>
      <c r="ORG9" s="195"/>
      <c r="ORH9" s="195"/>
      <c r="ORI9" s="195"/>
      <c r="ORJ9" s="195"/>
      <c r="ORK9" s="195"/>
      <c r="ORL9" s="195"/>
      <c r="ORM9" s="195"/>
      <c r="ORN9" s="195"/>
      <c r="ORO9" s="195"/>
      <c r="ORP9" s="195"/>
      <c r="ORQ9" s="195"/>
      <c r="ORR9" s="195"/>
      <c r="ORS9" s="195"/>
      <c r="ORT9" s="195"/>
      <c r="ORU9" s="195"/>
      <c r="ORV9" s="195"/>
      <c r="ORW9" s="195"/>
      <c r="ORX9" s="195"/>
      <c r="ORY9" s="195"/>
      <c r="ORZ9" s="195"/>
      <c r="OSA9" s="195"/>
      <c r="OSB9" s="195"/>
      <c r="OSC9" s="195"/>
      <c r="OSD9" s="195"/>
      <c r="OSE9" s="195"/>
      <c r="OSF9" s="195"/>
      <c r="OSG9" s="195"/>
      <c r="OSH9" s="195"/>
      <c r="OSI9" s="195"/>
      <c r="OSJ9" s="195"/>
      <c r="OSK9" s="195"/>
      <c r="OSL9" s="195"/>
      <c r="OSM9" s="195"/>
      <c r="OSN9" s="195"/>
      <c r="OSO9" s="195"/>
      <c r="OSP9" s="195"/>
      <c r="OSQ9" s="195"/>
      <c r="OSR9" s="195"/>
      <c r="OSS9" s="195"/>
      <c r="OST9" s="195"/>
      <c r="OSU9" s="195"/>
      <c r="OSV9" s="195"/>
      <c r="OSW9" s="195"/>
      <c r="OSX9" s="195"/>
      <c r="OSY9" s="195"/>
      <c r="OSZ9" s="195"/>
      <c r="OTA9" s="195"/>
      <c r="OTB9" s="195"/>
      <c r="OTC9" s="195"/>
      <c r="OTD9" s="195"/>
      <c r="OTE9" s="195"/>
      <c r="OTF9" s="195"/>
      <c r="OTG9" s="195"/>
      <c r="OTH9" s="195"/>
      <c r="OTI9" s="195"/>
      <c r="OTJ9" s="195"/>
      <c r="OTK9" s="195"/>
      <c r="OTL9" s="195"/>
      <c r="OTM9" s="195"/>
      <c r="OTN9" s="195"/>
      <c r="OTO9" s="195"/>
      <c r="OTP9" s="195"/>
      <c r="OTQ9" s="195"/>
      <c r="OTR9" s="195"/>
      <c r="OTS9" s="195"/>
      <c r="OTT9" s="195"/>
      <c r="OTU9" s="195"/>
      <c r="OTV9" s="195"/>
      <c r="OTW9" s="195"/>
      <c r="OTX9" s="195"/>
      <c r="OTY9" s="195"/>
      <c r="OTZ9" s="195"/>
      <c r="OUA9" s="195"/>
      <c r="OUB9" s="195"/>
      <c r="OUC9" s="195"/>
      <c r="OUD9" s="195"/>
      <c r="OUE9" s="195"/>
      <c r="OUF9" s="195"/>
      <c r="OUG9" s="195"/>
      <c r="OUH9" s="195"/>
      <c r="OUI9" s="195"/>
      <c r="OUJ9" s="195"/>
      <c r="OUK9" s="195"/>
      <c r="OUL9" s="195"/>
      <c r="OUM9" s="195"/>
      <c r="OUN9" s="195"/>
      <c r="OUO9" s="195"/>
      <c r="OUP9" s="195"/>
      <c r="OUQ9" s="195"/>
      <c r="OUR9" s="195"/>
      <c r="OUS9" s="195"/>
      <c r="OUT9" s="195"/>
      <c r="OUU9" s="195"/>
      <c r="OUV9" s="195"/>
      <c r="OUW9" s="195"/>
      <c r="OUX9" s="195"/>
      <c r="OUY9" s="195"/>
      <c r="OUZ9" s="195"/>
      <c r="OVA9" s="195"/>
      <c r="OVB9" s="195"/>
      <c r="OVC9" s="195"/>
      <c r="OVD9" s="195"/>
      <c r="OVE9" s="195"/>
      <c r="OVF9" s="195"/>
      <c r="OVG9" s="195"/>
      <c r="OVH9" s="195"/>
      <c r="OVI9" s="195"/>
      <c r="OVJ9" s="195"/>
      <c r="OVK9" s="195"/>
      <c r="OVL9" s="195"/>
      <c r="OVM9" s="195"/>
      <c r="OVN9" s="195"/>
      <c r="OVO9" s="195"/>
      <c r="OVP9" s="195"/>
      <c r="OVQ9" s="195"/>
      <c r="OVR9" s="195"/>
      <c r="OVS9" s="195"/>
      <c r="OVT9" s="195"/>
      <c r="OVU9" s="195"/>
      <c r="OVV9" s="195"/>
      <c r="OVW9" s="195"/>
      <c r="OVX9" s="195"/>
      <c r="OVY9" s="195"/>
      <c r="OVZ9" s="195"/>
      <c r="OWA9" s="195"/>
      <c r="OWB9" s="195"/>
      <c r="OWC9" s="195"/>
      <c r="OWD9" s="195"/>
      <c r="OWE9" s="195"/>
      <c r="OWF9" s="195"/>
      <c r="OWG9" s="195"/>
      <c r="OWH9" s="195"/>
      <c r="OWI9" s="195"/>
      <c r="OWJ9" s="195"/>
      <c r="OWK9" s="195"/>
      <c r="OWL9" s="195"/>
      <c r="OWM9" s="195"/>
      <c r="OWN9" s="195"/>
      <c r="OWO9" s="195"/>
      <c r="OWP9" s="195"/>
      <c r="OWQ9" s="195"/>
      <c r="OWR9" s="195"/>
      <c r="OWS9" s="195"/>
      <c r="OWT9" s="195"/>
      <c r="OWU9" s="195"/>
      <c r="OWV9" s="195"/>
      <c r="OWW9" s="195"/>
      <c r="OWX9" s="195"/>
      <c r="OWY9" s="195"/>
      <c r="OWZ9" s="195"/>
      <c r="OXA9" s="195"/>
      <c r="OXB9" s="195"/>
      <c r="OXC9" s="195"/>
      <c r="OXD9" s="195"/>
      <c r="OXE9" s="195"/>
      <c r="OXF9" s="195"/>
      <c r="OXG9" s="195"/>
      <c r="OXH9" s="195"/>
      <c r="OXI9" s="195"/>
      <c r="OXJ9" s="195"/>
      <c r="OXK9" s="195"/>
      <c r="OXL9" s="195"/>
      <c r="OXM9" s="195"/>
      <c r="OXN9" s="195"/>
      <c r="OXO9" s="195"/>
      <c r="OXP9" s="195"/>
      <c r="OXQ9" s="195"/>
      <c r="OXR9" s="195"/>
      <c r="OXS9" s="195"/>
      <c r="OXT9" s="195"/>
      <c r="OXU9" s="195"/>
      <c r="OXV9" s="195"/>
      <c r="OXW9" s="195"/>
      <c r="OXX9" s="195"/>
      <c r="OXY9" s="195"/>
      <c r="OXZ9" s="195"/>
      <c r="OYA9" s="195"/>
      <c r="OYB9" s="195"/>
      <c r="OYC9" s="195"/>
      <c r="OYD9" s="195"/>
      <c r="OYE9" s="195"/>
      <c r="OYF9" s="195"/>
      <c r="OYG9" s="195"/>
      <c r="OYH9" s="195"/>
      <c r="OYI9" s="195"/>
      <c r="OYJ9" s="195"/>
      <c r="OYK9" s="195"/>
      <c r="OYL9" s="195"/>
      <c r="OYM9" s="195"/>
      <c r="OYN9" s="195"/>
      <c r="OYO9" s="195"/>
      <c r="OYP9" s="195"/>
      <c r="OYQ9" s="195"/>
      <c r="OYR9" s="195"/>
      <c r="OYS9" s="195"/>
      <c r="OYT9" s="195"/>
      <c r="OYU9" s="195"/>
      <c r="OYV9" s="195"/>
      <c r="OYW9" s="195"/>
      <c r="OYX9" s="195"/>
      <c r="OYY9" s="195"/>
      <c r="OYZ9" s="195"/>
      <c r="OZA9" s="195"/>
      <c r="OZB9" s="195"/>
      <c r="OZC9" s="195"/>
      <c r="OZD9" s="195"/>
      <c r="OZE9" s="195"/>
      <c r="OZF9" s="195"/>
      <c r="OZG9" s="195"/>
      <c r="OZH9" s="195"/>
      <c r="OZI9" s="195"/>
      <c r="OZJ9" s="195"/>
      <c r="OZK9" s="195"/>
      <c r="OZL9" s="195"/>
      <c r="OZM9" s="195"/>
      <c r="OZN9" s="195"/>
      <c r="OZO9" s="195"/>
      <c r="OZP9" s="195"/>
      <c r="OZQ9" s="195"/>
      <c r="OZR9" s="195"/>
      <c r="OZS9" s="195"/>
      <c r="OZT9" s="195"/>
      <c r="OZU9" s="195"/>
      <c r="OZV9" s="195"/>
      <c r="OZW9" s="195"/>
      <c r="OZX9" s="195"/>
      <c r="OZY9" s="195"/>
      <c r="OZZ9" s="195"/>
      <c r="PAA9" s="195"/>
      <c r="PAB9" s="195"/>
      <c r="PAC9" s="195"/>
      <c r="PAD9" s="195"/>
      <c r="PAE9" s="195"/>
      <c r="PAF9" s="195"/>
      <c r="PAG9" s="195"/>
      <c r="PAH9" s="195"/>
      <c r="PAI9" s="195"/>
      <c r="PAJ9" s="195"/>
      <c r="PAK9" s="195"/>
      <c r="PAL9" s="195"/>
      <c r="PAM9" s="195"/>
      <c r="PAN9" s="195"/>
      <c r="PAO9" s="195"/>
      <c r="PAP9" s="195"/>
      <c r="PAQ9" s="195"/>
      <c r="PAR9" s="195"/>
      <c r="PAS9" s="195"/>
      <c r="PAT9" s="195"/>
      <c r="PAU9" s="195"/>
      <c r="PAV9" s="195"/>
      <c r="PAW9" s="195"/>
      <c r="PAX9" s="195"/>
      <c r="PAY9" s="195"/>
      <c r="PAZ9" s="195"/>
      <c r="PBA9" s="195"/>
      <c r="PBB9" s="195"/>
      <c r="PBC9" s="195"/>
      <c r="PBD9" s="195"/>
      <c r="PBE9" s="195"/>
      <c r="PBF9" s="195"/>
      <c r="PBG9" s="195"/>
      <c r="PBH9" s="195"/>
      <c r="PBI9" s="195"/>
      <c r="PBJ9" s="195"/>
      <c r="PBK9" s="195"/>
      <c r="PBL9" s="195"/>
      <c r="PBM9" s="195"/>
      <c r="PBN9" s="195"/>
      <c r="PBO9" s="195"/>
      <c r="PBP9" s="195"/>
      <c r="PBQ9" s="195"/>
      <c r="PBR9" s="195"/>
      <c r="PBS9" s="195"/>
      <c r="PBT9" s="195"/>
      <c r="PBU9" s="195"/>
      <c r="PBV9" s="195"/>
      <c r="PBW9" s="195"/>
      <c r="PBX9" s="195"/>
      <c r="PBY9" s="195"/>
      <c r="PBZ9" s="195"/>
      <c r="PCA9" s="195"/>
      <c r="PCB9" s="195"/>
      <c r="PCC9" s="195"/>
      <c r="PCD9" s="195"/>
      <c r="PCE9" s="195"/>
      <c r="PCF9" s="195"/>
      <c r="PCG9" s="195"/>
      <c r="PCH9" s="195"/>
      <c r="PCI9" s="195"/>
      <c r="PCJ9" s="195"/>
      <c r="PCK9" s="195"/>
      <c r="PCL9" s="195"/>
      <c r="PCM9" s="195"/>
      <c r="PCN9" s="195"/>
      <c r="PCO9" s="195"/>
      <c r="PCP9" s="195"/>
      <c r="PCQ9" s="195"/>
      <c r="PCR9" s="195"/>
      <c r="PCS9" s="195"/>
      <c r="PCT9" s="195"/>
      <c r="PCU9" s="195"/>
      <c r="PCV9" s="195"/>
      <c r="PCW9" s="195"/>
      <c r="PCX9" s="195"/>
      <c r="PCY9" s="195"/>
      <c r="PCZ9" s="195"/>
      <c r="PDA9" s="195"/>
      <c r="PDB9" s="195"/>
      <c r="PDC9" s="195"/>
      <c r="PDD9" s="195"/>
      <c r="PDE9" s="195"/>
      <c r="PDF9" s="195"/>
      <c r="PDG9" s="195"/>
      <c r="PDH9" s="195"/>
      <c r="PDI9" s="195"/>
      <c r="PDJ9" s="195"/>
      <c r="PDK9" s="195"/>
      <c r="PDL9" s="195"/>
      <c r="PDM9" s="195"/>
      <c r="PDN9" s="195"/>
      <c r="PDO9" s="195"/>
      <c r="PDP9" s="195"/>
      <c r="PDQ9" s="195"/>
      <c r="PDR9" s="195"/>
      <c r="PDS9" s="195"/>
      <c r="PDT9" s="195"/>
      <c r="PDU9" s="195"/>
      <c r="PDV9" s="195"/>
      <c r="PDW9" s="195"/>
      <c r="PDX9" s="195"/>
      <c r="PDY9" s="195"/>
      <c r="PDZ9" s="195"/>
      <c r="PEA9" s="195"/>
      <c r="PEB9" s="195"/>
      <c r="PEC9" s="195"/>
      <c r="PED9" s="195"/>
      <c r="PEE9" s="195"/>
      <c r="PEF9" s="195"/>
      <c r="PEG9" s="195"/>
      <c r="PEH9" s="195"/>
      <c r="PEI9" s="195"/>
      <c r="PEJ9" s="195"/>
      <c r="PEK9" s="195"/>
      <c r="PEL9" s="195"/>
      <c r="PEM9" s="195"/>
      <c r="PEN9" s="195"/>
      <c r="PEO9" s="195"/>
      <c r="PEP9" s="195"/>
      <c r="PEQ9" s="195"/>
      <c r="PER9" s="195"/>
      <c r="PES9" s="195"/>
      <c r="PET9" s="195"/>
      <c r="PEU9" s="195"/>
      <c r="PEV9" s="195"/>
      <c r="PEW9" s="195"/>
      <c r="PEX9" s="195"/>
      <c r="PEY9" s="195"/>
      <c r="PEZ9" s="195"/>
      <c r="PFA9" s="195"/>
      <c r="PFB9" s="195"/>
      <c r="PFC9" s="195"/>
      <c r="PFD9" s="195"/>
      <c r="PFE9" s="195"/>
      <c r="PFF9" s="195"/>
      <c r="PFG9" s="195"/>
      <c r="PFH9" s="195"/>
      <c r="PFI9" s="195"/>
      <c r="PFJ9" s="195"/>
      <c r="PFK9" s="195"/>
      <c r="PFL9" s="195"/>
      <c r="PFM9" s="195"/>
      <c r="PFN9" s="195"/>
      <c r="PFO9" s="195"/>
      <c r="PFP9" s="195"/>
      <c r="PFQ9" s="195"/>
      <c r="PFR9" s="195"/>
      <c r="PFS9" s="195"/>
      <c r="PFT9" s="195"/>
      <c r="PFU9" s="195"/>
      <c r="PFV9" s="195"/>
      <c r="PFW9" s="195"/>
      <c r="PFX9" s="195"/>
      <c r="PFY9" s="195"/>
      <c r="PFZ9" s="195"/>
      <c r="PGA9" s="195"/>
      <c r="PGB9" s="195"/>
      <c r="PGC9" s="195"/>
      <c r="PGD9" s="195"/>
      <c r="PGE9" s="195"/>
      <c r="PGF9" s="195"/>
      <c r="PGG9" s="195"/>
      <c r="PGH9" s="195"/>
      <c r="PGI9" s="195"/>
      <c r="PGJ9" s="195"/>
      <c r="PGK9" s="195"/>
      <c r="PGL9" s="195"/>
      <c r="PGM9" s="195"/>
      <c r="PGN9" s="195"/>
      <c r="PGO9" s="195"/>
      <c r="PGP9" s="195"/>
      <c r="PGQ9" s="195"/>
      <c r="PGR9" s="195"/>
      <c r="PGS9" s="195"/>
      <c r="PGT9" s="195"/>
      <c r="PGU9" s="195"/>
      <c r="PGV9" s="195"/>
      <c r="PGW9" s="195"/>
      <c r="PGX9" s="195"/>
      <c r="PGY9" s="195"/>
      <c r="PGZ9" s="195"/>
      <c r="PHA9" s="195"/>
      <c r="PHB9" s="195"/>
      <c r="PHC9" s="195"/>
      <c r="PHD9" s="195"/>
      <c r="PHE9" s="195"/>
      <c r="PHF9" s="195"/>
      <c r="PHG9" s="195"/>
      <c r="PHH9" s="195"/>
      <c r="PHI9" s="195"/>
      <c r="PHJ9" s="195"/>
      <c r="PHK9" s="195"/>
      <c r="PHL9" s="195"/>
      <c r="PHM9" s="195"/>
      <c r="PHN9" s="195"/>
      <c r="PHO9" s="195"/>
      <c r="PHP9" s="195"/>
      <c r="PHQ9" s="195"/>
      <c r="PHR9" s="195"/>
      <c r="PHS9" s="195"/>
      <c r="PHT9" s="195"/>
      <c r="PHU9" s="195"/>
      <c r="PHV9" s="195"/>
      <c r="PHW9" s="195"/>
      <c r="PHX9" s="195"/>
      <c r="PHY9" s="195"/>
      <c r="PHZ9" s="195"/>
      <c r="PIA9" s="195"/>
      <c r="PIB9" s="195"/>
      <c r="PIC9" s="195"/>
      <c r="PID9" s="195"/>
      <c r="PIE9" s="195"/>
      <c r="PIF9" s="195"/>
      <c r="PIG9" s="195"/>
      <c r="PIH9" s="195"/>
      <c r="PII9" s="195"/>
      <c r="PIJ9" s="195"/>
      <c r="PIK9" s="195"/>
      <c r="PIL9" s="195"/>
      <c r="PIM9" s="195"/>
      <c r="PIN9" s="195"/>
      <c r="PIO9" s="195"/>
      <c r="PIP9" s="195"/>
      <c r="PIQ9" s="195"/>
      <c r="PIR9" s="195"/>
      <c r="PIS9" s="195"/>
      <c r="PIT9" s="195"/>
      <c r="PIU9" s="195"/>
      <c r="PIV9" s="195"/>
      <c r="PIW9" s="195"/>
      <c r="PIX9" s="195"/>
      <c r="PIY9" s="195"/>
      <c r="PIZ9" s="195"/>
      <c r="PJA9" s="195"/>
      <c r="PJB9" s="195"/>
      <c r="PJC9" s="195"/>
      <c r="PJD9" s="195"/>
      <c r="PJE9" s="195"/>
      <c r="PJF9" s="195"/>
      <c r="PJG9" s="195"/>
      <c r="PJH9" s="195"/>
      <c r="PJI9" s="195"/>
      <c r="PJJ9" s="195"/>
      <c r="PJK9" s="195"/>
      <c r="PJL9" s="195"/>
      <c r="PJM9" s="195"/>
      <c r="PJN9" s="195"/>
      <c r="PJO9" s="195"/>
      <c r="PJP9" s="195"/>
      <c r="PJQ9" s="195"/>
      <c r="PJR9" s="195"/>
      <c r="PJS9" s="195"/>
      <c r="PJT9" s="195"/>
      <c r="PJU9" s="195"/>
      <c r="PJV9" s="195"/>
      <c r="PJW9" s="195"/>
      <c r="PJX9" s="195"/>
      <c r="PJY9" s="195"/>
      <c r="PJZ9" s="195"/>
      <c r="PKA9" s="195"/>
      <c r="PKB9" s="195"/>
      <c r="PKC9" s="195"/>
      <c r="PKD9" s="195"/>
      <c r="PKE9" s="195"/>
      <c r="PKF9" s="195"/>
      <c r="PKG9" s="195"/>
      <c r="PKH9" s="195"/>
      <c r="PKI9" s="195"/>
      <c r="PKJ9" s="195"/>
      <c r="PKK9" s="195"/>
      <c r="PKL9" s="195"/>
      <c r="PKM9" s="195"/>
      <c r="PKN9" s="195"/>
      <c r="PKO9" s="195"/>
      <c r="PKP9" s="195"/>
      <c r="PKQ9" s="195"/>
      <c r="PKR9" s="195"/>
      <c r="PKS9" s="195"/>
      <c r="PKT9" s="195"/>
      <c r="PKU9" s="195"/>
      <c r="PKV9" s="195"/>
      <c r="PKW9" s="195"/>
      <c r="PKX9" s="195"/>
      <c r="PKY9" s="195"/>
      <c r="PKZ9" s="195"/>
      <c r="PLA9" s="195"/>
      <c r="PLB9" s="195"/>
      <c r="PLC9" s="195"/>
      <c r="PLD9" s="195"/>
      <c r="PLE9" s="195"/>
      <c r="PLF9" s="195"/>
      <c r="PLG9" s="195"/>
      <c r="PLH9" s="195"/>
      <c r="PLI9" s="195"/>
      <c r="PLJ9" s="195"/>
      <c r="PLK9" s="195"/>
      <c r="PLL9" s="195"/>
      <c r="PLM9" s="195"/>
      <c r="PLN9" s="195"/>
      <c r="PLO9" s="195"/>
      <c r="PLP9" s="195"/>
      <c r="PLQ9" s="195"/>
      <c r="PLR9" s="195"/>
      <c r="PLS9" s="195"/>
      <c r="PLT9" s="195"/>
      <c r="PLU9" s="195"/>
      <c r="PLV9" s="195"/>
      <c r="PLW9" s="195"/>
      <c r="PLX9" s="195"/>
      <c r="PLY9" s="195"/>
      <c r="PLZ9" s="195"/>
      <c r="PMA9" s="195"/>
      <c r="PMB9" s="195"/>
      <c r="PMC9" s="195"/>
      <c r="PMD9" s="195"/>
      <c r="PME9" s="195"/>
      <c r="PMF9" s="195"/>
      <c r="PMG9" s="195"/>
      <c r="PMH9" s="195"/>
      <c r="PMI9" s="195"/>
      <c r="PMJ9" s="195"/>
      <c r="PMK9" s="195"/>
      <c r="PML9" s="195"/>
      <c r="PMM9" s="195"/>
      <c r="PMN9" s="195"/>
      <c r="PMO9" s="195"/>
      <c r="PMP9" s="195"/>
      <c r="PMQ9" s="195"/>
      <c r="PMR9" s="195"/>
      <c r="PMS9" s="195"/>
      <c r="PMT9" s="195"/>
      <c r="PMU9" s="195"/>
      <c r="PMV9" s="195"/>
      <c r="PMW9" s="195"/>
      <c r="PMX9" s="195"/>
      <c r="PMY9" s="195"/>
      <c r="PMZ9" s="195"/>
      <c r="PNA9" s="195"/>
      <c r="PNB9" s="195"/>
      <c r="PNC9" s="195"/>
      <c r="PND9" s="195"/>
      <c r="PNE9" s="195"/>
      <c r="PNF9" s="195"/>
      <c r="PNG9" s="195"/>
      <c r="PNH9" s="195"/>
      <c r="PNI9" s="195"/>
      <c r="PNJ9" s="195"/>
      <c r="PNK9" s="195"/>
      <c r="PNL9" s="195"/>
      <c r="PNM9" s="195"/>
      <c r="PNN9" s="195"/>
      <c r="PNO9" s="195"/>
      <c r="PNP9" s="195"/>
      <c r="PNQ9" s="195"/>
      <c r="PNR9" s="195"/>
      <c r="PNS9" s="195"/>
      <c r="PNT9" s="195"/>
      <c r="PNU9" s="195"/>
      <c r="PNV9" s="195"/>
      <c r="PNW9" s="195"/>
      <c r="PNX9" s="195"/>
      <c r="PNY9" s="195"/>
      <c r="PNZ9" s="195"/>
      <c r="POA9" s="195"/>
      <c r="POB9" s="195"/>
      <c r="POC9" s="195"/>
      <c r="POD9" s="195"/>
      <c r="POE9" s="195"/>
      <c r="POF9" s="195"/>
      <c r="POG9" s="195"/>
      <c r="POH9" s="195"/>
      <c r="POI9" s="195"/>
      <c r="POJ9" s="195"/>
      <c r="POK9" s="195"/>
      <c r="POL9" s="195"/>
      <c r="POM9" s="195"/>
      <c r="PON9" s="195"/>
      <c r="POO9" s="195"/>
      <c r="POP9" s="195"/>
      <c r="POQ9" s="195"/>
      <c r="POR9" s="195"/>
      <c r="POS9" s="195"/>
      <c r="POT9" s="195"/>
      <c r="POU9" s="195"/>
      <c r="POV9" s="195"/>
      <c r="POW9" s="195"/>
      <c r="POX9" s="195"/>
      <c r="POY9" s="195"/>
      <c r="POZ9" s="195"/>
      <c r="PPA9" s="195"/>
      <c r="PPB9" s="195"/>
      <c r="PPC9" s="195"/>
      <c r="PPD9" s="195"/>
      <c r="PPE9" s="195"/>
      <c r="PPF9" s="195"/>
      <c r="PPG9" s="195"/>
      <c r="PPH9" s="195"/>
      <c r="PPI9" s="195"/>
      <c r="PPJ9" s="195"/>
      <c r="PPK9" s="195"/>
      <c r="PPL9" s="195"/>
      <c r="PPM9" s="195"/>
      <c r="PPN9" s="195"/>
      <c r="PPO9" s="195"/>
      <c r="PPP9" s="195"/>
      <c r="PPQ9" s="195"/>
      <c r="PPR9" s="195"/>
      <c r="PPS9" s="195"/>
      <c r="PPT9" s="195"/>
      <c r="PPU9" s="195"/>
      <c r="PPV9" s="195"/>
      <c r="PPW9" s="195"/>
      <c r="PPX9" s="195"/>
      <c r="PPY9" s="195"/>
      <c r="PPZ9" s="195"/>
      <c r="PQA9" s="195"/>
      <c r="PQB9" s="195"/>
      <c r="PQC9" s="195"/>
      <c r="PQD9" s="195"/>
      <c r="PQE9" s="195"/>
      <c r="PQF9" s="195"/>
      <c r="PQG9" s="195"/>
      <c r="PQH9" s="195"/>
      <c r="PQI9" s="195"/>
      <c r="PQJ9" s="195"/>
      <c r="PQK9" s="195"/>
      <c r="PQL9" s="195"/>
      <c r="PQM9" s="195"/>
      <c r="PQN9" s="195"/>
      <c r="PQO9" s="195"/>
      <c r="PQP9" s="195"/>
      <c r="PQQ9" s="195"/>
      <c r="PQR9" s="195"/>
      <c r="PQS9" s="195"/>
      <c r="PQT9" s="195"/>
      <c r="PQU9" s="195"/>
      <c r="PQV9" s="195"/>
      <c r="PQW9" s="195"/>
      <c r="PQX9" s="195"/>
      <c r="PQY9" s="195"/>
      <c r="PQZ9" s="195"/>
      <c r="PRA9" s="195"/>
      <c r="PRB9" s="195"/>
      <c r="PRC9" s="195"/>
      <c r="PRD9" s="195"/>
      <c r="PRE9" s="195"/>
      <c r="PRF9" s="195"/>
      <c r="PRG9" s="195"/>
      <c r="PRH9" s="195"/>
      <c r="PRI9" s="195"/>
      <c r="PRJ9" s="195"/>
      <c r="PRK9" s="195"/>
      <c r="PRL9" s="195"/>
      <c r="PRM9" s="195"/>
      <c r="PRN9" s="195"/>
      <c r="PRO9" s="195"/>
      <c r="PRP9" s="195"/>
      <c r="PRQ9" s="195"/>
      <c r="PRR9" s="195"/>
      <c r="PRS9" s="195"/>
      <c r="PRT9" s="195"/>
      <c r="PRU9" s="195"/>
      <c r="PRV9" s="195"/>
      <c r="PRW9" s="195"/>
      <c r="PRX9" s="195"/>
      <c r="PRY9" s="195"/>
      <c r="PRZ9" s="195"/>
      <c r="PSA9" s="195"/>
      <c r="PSB9" s="195"/>
      <c r="PSC9" s="195"/>
      <c r="PSD9" s="195"/>
      <c r="PSE9" s="195"/>
      <c r="PSF9" s="195"/>
      <c r="PSG9" s="195"/>
      <c r="PSH9" s="195"/>
      <c r="PSI9" s="195"/>
      <c r="PSJ9" s="195"/>
      <c r="PSK9" s="195"/>
      <c r="PSL9" s="195"/>
      <c r="PSM9" s="195"/>
      <c r="PSN9" s="195"/>
      <c r="PSO9" s="195"/>
      <c r="PSP9" s="195"/>
      <c r="PSQ9" s="195"/>
      <c r="PSR9" s="195"/>
      <c r="PSS9" s="195"/>
      <c r="PST9" s="195"/>
      <c r="PSU9" s="195"/>
      <c r="PSV9" s="195"/>
      <c r="PSW9" s="195"/>
      <c r="PSX9" s="195"/>
      <c r="PSY9" s="195"/>
      <c r="PSZ9" s="195"/>
      <c r="PTA9" s="195"/>
      <c r="PTB9" s="195"/>
      <c r="PTC9" s="195"/>
      <c r="PTD9" s="195"/>
      <c r="PTE9" s="195"/>
      <c r="PTF9" s="195"/>
      <c r="PTG9" s="195"/>
      <c r="PTH9" s="195"/>
      <c r="PTI9" s="195"/>
      <c r="PTJ9" s="195"/>
      <c r="PTK9" s="195"/>
      <c r="PTL9" s="195"/>
      <c r="PTM9" s="195"/>
      <c r="PTN9" s="195"/>
      <c r="PTO9" s="195"/>
      <c r="PTP9" s="195"/>
      <c r="PTQ9" s="195"/>
      <c r="PTR9" s="195"/>
      <c r="PTS9" s="195"/>
      <c r="PTT9" s="195"/>
      <c r="PTU9" s="195"/>
      <c r="PTV9" s="195"/>
      <c r="PTW9" s="195"/>
      <c r="PTX9" s="195"/>
      <c r="PTY9" s="195"/>
      <c r="PTZ9" s="195"/>
      <c r="PUA9" s="195"/>
      <c r="PUB9" s="195"/>
      <c r="PUC9" s="195"/>
      <c r="PUD9" s="195"/>
      <c r="PUE9" s="195"/>
      <c r="PUF9" s="195"/>
      <c r="PUG9" s="195"/>
      <c r="PUH9" s="195"/>
      <c r="PUI9" s="195"/>
      <c r="PUJ9" s="195"/>
      <c r="PUK9" s="195"/>
      <c r="PUL9" s="195"/>
      <c r="PUM9" s="195"/>
      <c r="PUN9" s="195"/>
      <c r="PUO9" s="195"/>
      <c r="PUP9" s="195"/>
      <c r="PUQ9" s="195"/>
      <c r="PUR9" s="195"/>
      <c r="PUS9" s="195"/>
      <c r="PUT9" s="195"/>
      <c r="PUU9" s="195"/>
      <c r="PUV9" s="195"/>
      <c r="PUW9" s="195"/>
      <c r="PUX9" s="195"/>
      <c r="PUY9" s="195"/>
      <c r="PUZ9" s="195"/>
      <c r="PVA9" s="195"/>
      <c r="PVB9" s="195"/>
      <c r="PVC9" s="195"/>
      <c r="PVD9" s="195"/>
      <c r="PVE9" s="195"/>
      <c r="PVF9" s="195"/>
      <c r="PVG9" s="195"/>
      <c r="PVH9" s="195"/>
      <c r="PVI9" s="195"/>
      <c r="PVJ9" s="195"/>
      <c r="PVK9" s="195"/>
      <c r="PVL9" s="195"/>
      <c r="PVM9" s="195"/>
      <c r="PVN9" s="195"/>
      <c r="PVO9" s="195"/>
      <c r="PVP9" s="195"/>
      <c r="PVQ9" s="195"/>
      <c r="PVR9" s="195"/>
      <c r="PVS9" s="195"/>
      <c r="PVT9" s="195"/>
      <c r="PVU9" s="195"/>
      <c r="PVV9" s="195"/>
      <c r="PVW9" s="195"/>
      <c r="PVX9" s="195"/>
      <c r="PVY9" s="195"/>
      <c r="PVZ9" s="195"/>
      <c r="PWA9" s="195"/>
      <c r="PWB9" s="195"/>
      <c r="PWC9" s="195"/>
      <c r="PWD9" s="195"/>
      <c r="PWE9" s="195"/>
      <c r="PWF9" s="195"/>
      <c r="PWG9" s="195"/>
      <c r="PWH9" s="195"/>
      <c r="PWI9" s="195"/>
      <c r="PWJ9" s="195"/>
      <c r="PWK9" s="195"/>
      <c r="PWL9" s="195"/>
      <c r="PWM9" s="195"/>
      <c r="PWN9" s="195"/>
      <c r="PWO9" s="195"/>
      <c r="PWP9" s="195"/>
      <c r="PWQ9" s="195"/>
      <c r="PWR9" s="195"/>
      <c r="PWS9" s="195"/>
      <c r="PWT9" s="195"/>
      <c r="PWU9" s="195"/>
      <c r="PWV9" s="195"/>
      <c r="PWW9" s="195"/>
      <c r="PWX9" s="195"/>
      <c r="PWY9" s="195"/>
      <c r="PWZ9" s="195"/>
      <c r="PXA9" s="195"/>
      <c r="PXB9" s="195"/>
      <c r="PXC9" s="195"/>
      <c r="PXD9" s="195"/>
      <c r="PXE9" s="195"/>
      <c r="PXF9" s="195"/>
      <c r="PXG9" s="195"/>
      <c r="PXH9" s="195"/>
      <c r="PXI9" s="195"/>
      <c r="PXJ9" s="195"/>
      <c r="PXK9" s="195"/>
      <c r="PXL9" s="195"/>
      <c r="PXM9" s="195"/>
      <c r="PXN9" s="195"/>
      <c r="PXO9" s="195"/>
      <c r="PXP9" s="195"/>
      <c r="PXQ9" s="195"/>
      <c r="PXR9" s="195"/>
      <c r="PXS9" s="195"/>
      <c r="PXT9" s="195"/>
      <c r="PXU9" s="195"/>
      <c r="PXV9" s="195"/>
      <c r="PXW9" s="195"/>
      <c r="PXX9" s="195"/>
      <c r="PXY9" s="195"/>
      <c r="PXZ9" s="195"/>
      <c r="PYA9" s="195"/>
      <c r="PYB9" s="195"/>
      <c r="PYC9" s="195"/>
      <c r="PYD9" s="195"/>
      <c r="PYE9" s="195"/>
      <c r="PYF9" s="195"/>
      <c r="PYG9" s="195"/>
      <c r="PYH9" s="195"/>
      <c r="PYI9" s="195"/>
      <c r="PYJ9" s="195"/>
      <c r="PYK9" s="195"/>
      <c r="PYL9" s="195"/>
      <c r="PYM9" s="195"/>
      <c r="PYN9" s="195"/>
      <c r="PYO9" s="195"/>
      <c r="PYP9" s="195"/>
      <c r="PYQ9" s="195"/>
      <c r="PYR9" s="195"/>
      <c r="PYS9" s="195"/>
      <c r="PYT9" s="195"/>
      <c r="PYU9" s="195"/>
      <c r="PYV9" s="195"/>
      <c r="PYW9" s="195"/>
      <c r="PYX9" s="195"/>
      <c r="PYY9" s="195"/>
      <c r="PYZ9" s="195"/>
      <c r="PZA9" s="195"/>
      <c r="PZB9" s="195"/>
      <c r="PZC9" s="195"/>
      <c r="PZD9" s="195"/>
      <c r="PZE9" s="195"/>
      <c r="PZF9" s="195"/>
      <c r="PZG9" s="195"/>
      <c r="PZH9" s="195"/>
      <c r="PZI9" s="195"/>
      <c r="PZJ9" s="195"/>
      <c r="PZK9" s="195"/>
      <c r="PZL9" s="195"/>
      <c r="PZM9" s="195"/>
      <c r="PZN9" s="195"/>
      <c r="PZO9" s="195"/>
      <c r="PZP9" s="195"/>
      <c r="PZQ9" s="195"/>
      <c r="PZR9" s="195"/>
      <c r="PZS9" s="195"/>
      <c r="PZT9" s="195"/>
      <c r="PZU9" s="195"/>
      <c r="PZV9" s="195"/>
      <c r="PZW9" s="195"/>
      <c r="PZX9" s="195"/>
      <c r="PZY9" s="195"/>
      <c r="PZZ9" s="195"/>
      <c r="QAA9" s="195"/>
      <c r="QAB9" s="195"/>
      <c r="QAC9" s="195"/>
      <c r="QAD9" s="195"/>
      <c r="QAE9" s="195"/>
      <c r="QAF9" s="195"/>
      <c r="QAG9" s="195"/>
      <c r="QAH9" s="195"/>
      <c r="QAI9" s="195"/>
      <c r="QAJ9" s="195"/>
      <c r="QAK9" s="195"/>
      <c r="QAL9" s="195"/>
      <c r="QAM9" s="195"/>
      <c r="QAN9" s="195"/>
      <c r="QAO9" s="195"/>
      <c r="QAP9" s="195"/>
      <c r="QAQ9" s="195"/>
      <c r="QAR9" s="195"/>
      <c r="QAS9" s="195"/>
      <c r="QAT9" s="195"/>
      <c r="QAU9" s="195"/>
      <c r="QAV9" s="195"/>
      <c r="QAW9" s="195"/>
      <c r="QAX9" s="195"/>
      <c r="QAY9" s="195"/>
      <c r="QAZ9" s="195"/>
      <c r="QBA9" s="195"/>
      <c r="QBB9" s="195"/>
      <c r="QBC9" s="195"/>
      <c r="QBD9" s="195"/>
      <c r="QBE9" s="195"/>
      <c r="QBF9" s="195"/>
      <c r="QBG9" s="195"/>
      <c r="QBH9" s="195"/>
      <c r="QBI9" s="195"/>
      <c r="QBJ9" s="195"/>
      <c r="QBK9" s="195"/>
      <c r="QBL9" s="195"/>
      <c r="QBM9" s="195"/>
      <c r="QBN9" s="195"/>
      <c r="QBO9" s="195"/>
      <c r="QBP9" s="195"/>
      <c r="QBQ9" s="195"/>
      <c r="QBR9" s="195"/>
      <c r="QBS9" s="195"/>
      <c r="QBT9" s="195"/>
      <c r="QBU9" s="195"/>
      <c r="QBV9" s="195"/>
      <c r="QBW9" s="195"/>
      <c r="QBX9" s="195"/>
      <c r="QBY9" s="195"/>
      <c r="QBZ9" s="195"/>
      <c r="QCA9" s="195"/>
      <c r="QCB9" s="195"/>
      <c r="QCC9" s="195"/>
      <c r="QCD9" s="195"/>
      <c r="QCE9" s="195"/>
      <c r="QCF9" s="195"/>
      <c r="QCG9" s="195"/>
      <c r="QCH9" s="195"/>
      <c r="QCI9" s="195"/>
      <c r="QCJ9" s="195"/>
      <c r="QCK9" s="195"/>
      <c r="QCL9" s="195"/>
      <c r="QCM9" s="195"/>
      <c r="QCN9" s="195"/>
      <c r="QCO9" s="195"/>
      <c r="QCP9" s="195"/>
      <c r="QCQ9" s="195"/>
      <c r="QCR9" s="195"/>
      <c r="QCS9" s="195"/>
      <c r="QCT9" s="195"/>
      <c r="QCU9" s="195"/>
      <c r="QCV9" s="195"/>
      <c r="QCW9" s="195"/>
      <c r="QCX9" s="195"/>
      <c r="QCY9" s="195"/>
      <c r="QCZ9" s="195"/>
      <c r="QDA9" s="195"/>
      <c r="QDB9" s="195"/>
      <c r="QDC9" s="195"/>
      <c r="QDD9" s="195"/>
      <c r="QDE9" s="195"/>
      <c r="QDF9" s="195"/>
      <c r="QDG9" s="195"/>
      <c r="QDH9" s="195"/>
      <c r="QDI9" s="195"/>
      <c r="QDJ9" s="195"/>
      <c r="QDK9" s="195"/>
      <c r="QDL9" s="195"/>
      <c r="QDM9" s="195"/>
      <c r="QDN9" s="195"/>
      <c r="QDO9" s="195"/>
      <c r="QDP9" s="195"/>
      <c r="QDQ9" s="195"/>
      <c r="QDR9" s="195"/>
      <c r="QDS9" s="195"/>
      <c r="QDT9" s="195"/>
      <c r="QDU9" s="195"/>
      <c r="QDV9" s="195"/>
      <c r="QDW9" s="195"/>
      <c r="QDX9" s="195"/>
      <c r="QDY9" s="195"/>
      <c r="QDZ9" s="195"/>
      <c r="QEA9" s="195"/>
      <c r="QEB9" s="195"/>
      <c r="QEC9" s="195"/>
      <c r="QED9" s="195"/>
      <c r="QEE9" s="195"/>
      <c r="QEF9" s="195"/>
      <c r="QEG9" s="195"/>
      <c r="QEH9" s="195"/>
      <c r="QEI9" s="195"/>
      <c r="QEJ9" s="195"/>
      <c r="QEK9" s="195"/>
      <c r="QEL9" s="195"/>
      <c r="QEM9" s="195"/>
      <c r="QEN9" s="195"/>
      <c r="QEO9" s="195"/>
      <c r="QEP9" s="195"/>
      <c r="QEQ9" s="195"/>
      <c r="QER9" s="195"/>
      <c r="QES9" s="195"/>
      <c r="QET9" s="195"/>
      <c r="QEU9" s="195"/>
      <c r="QEV9" s="195"/>
      <c r="QEW9" s="195"/>
      <c r="QEX9" s="195"/>
      <c r="QEY9" s="195"/>
      <c r="QEZ9" s="195"/>
      <c r="QFA9" s="195"/>
      <c r="QFB9" s="195"/>
      <c r="QFC9" s="195"/>
      <c r="QFD9" s="195"/>
      <c r="QFE9" s="195"/>
      <c r="QFF9" s="195"/>
      <c r="QFG9" s="195"/>
      <c r="QFH9" s="195"/>
      <c r="QFI9" s="195"/>
      <c r="QFJ9" s="195"/>
      <c r="QFK9" s="195"/>
      <c r="QFL9" s="195"/>
      <c r="QFM9" s="195"/>
      <c r="QFN9" s="195"/>
      <c r="QFO9" s="195"/>
      <c r="QFP9" s="195"/>
      <c r="QFQ9" s="195"/>
      <c r="QFR9" s="195"/>
      <c r="QFS9" s="195"/>
      <c r="QFT9" s="195"/>
      <c r="QFU9" s="195"/>
      <c r="QFV9" s="195"/>
      <c r="QFW9" s="195"/>
      <c r="QFX9" s="195"/>
      <c r="QFY9" s="195"/>
      <c r="QFZ9" s="195"/>
      <c r="QGA9" s="195"/>
      <c r="QGB9" s="195"/>
      <c r="QGC9" s="195"/>
      <c r="QGD9" s="195"/>
      <c r="QGE9" s="195"/>
      <c r="QGF9" s="195"/>
      <c r="QGG9" s="195"/>
      <c r="QGH9" s="195"/>
      <c r="QGI9" s="195"/>
      <c r="QGJ9" s="195"/>
      <c r="QGK9" s="195"/>
      <c r="QGL9" s="195"/>
      <c r="QGM9" s="195"/>
      <c r="QGN9" s="195"/>
      <c r="QGO9" s="195"/>
      <c r="QGP9" s="195"/>
      <c r="QGQ9" s="195"/>
      <c r="QGR9" s="195"/>
      <c r="QGS9" s="195"/>
      <c r="QGT9" s="195"/>
      <c r="QGU9" s="195"/>
      <c r="QGV9" s="195"/>
      <c r="QGW9" s="195"/>
      <c r="QGX9" s="195"/>
      <c r="QGY9" s="195"/>
      <c r="QGZ9" s="195"/>
      <c r="QHA9" s="195"/>
      <c r="QHB9" s="195"/>
      <c r="QHC9" s="195"/>
      <c r="QHD9" s="195"/>
      <c r="QHE9" s="195"/>
      <c r="QHF9" s="195"/>
      <c r="QHG9" s="195"/>
      <c r="QHH9" s="195"/>
      <c r="QHI9" s="195"/>
      <c r="QHJ9" s="195"/>
      <c r="QHK9" s="195"/>
      <c r="QHL9" s="195"/>
      <c r="QHM9" s="195"/>
      <c r="QHN9" s="195"/>
      <c r="QHO9" s="195"/>
      <c r="QHP9" s="195"/>
      <c r="QHQ9" s="195"/>
      <c r="QHR9" s="195"/>
      <c r="QHS9" s="195"/>
      <c r="QHT9" s="195"/>
      <c r="QHU9" s="195"/>
      <c r="QHV9" s="195"/>
      <c r="QHW9" s="195"/>
      <c r="QHX9" s="195"/>
      <c r="QHY9" s="195"/>
      <c r="QHZ9" s="195"/>
      <c r="QIA9" s="195"/>
      <c r="QIB9" s="195"/>
      <c r="QIC9" s="195"/>
      <c r="QID9" s="195"/>
      <c r="QIE9" s="195"/>
      <c r="QIF9" s="195"/>
      <c r="QIG9" s="195"/>
      <c r="QIH9" s="195"/>
      <c r="QII9" s="195"/>
      <c r="QIJ9" s="195"/>
      <c r="QIK9" s="195"/>
      <c r="QIL9" s="195"/>
      <c r="QIM9" s="195"/>
      <c r="QIN9" s="195"/>
      <c r="QIO9" s="195"/>
      <c r="QIP9" s="195"/>
      <c r="QIQ9" s="195"/>
      <c r="QIR9" s="195"/>
      <c r="QIS9" s="195"/>
      <c r="QIT9" s="195"/>
      <c r="QIU9" s="195"/>
      <c r="QIV9" s="195"/>
      <c r="QIW9" s="195"/>
      <c r="QIX9" s="195"/>
      <c r="QIY9" s="195"/>
      <c r="QIZ9" s="195"/>
      <c r="QJA9" s="195"/>
      <c r="QJB9" s="195"/>
      <c r="QJC9" s="195"/>
      <c r="QJD9" s="195"/>
      <c r="QJE9" s="195"/>
      <c r="QJF9" s="195"/>
      <c r="QJG9" s="195"/>
      <c r="QJH9" s="195"/>
      <c r="QJI9" s="195"/>
      <c r="QJJ9" s="195"/>
      <c r="QJK9" s="195"/>
      <c r="QJL9" s="195"/>
      <c r="QJM9" s="195"/>
      <c r="QJN9" s="195"/>
      <c r="QJO9" s="195"/>
      <c r="QJP9" s="195"/>
      <c r="QJQ9" s="195"/>
      <c r="QJR9" s="195"/>
      <c r="QJS9" s="195"/>
      <c r="QJT9" s="195"/>
      <c r="QJU9" s="195"/>
      <c r="QJV9" s="195"/>
      <c r="QJW9" s="195"/>
      <c r="QJX9" s="195"/>
      <c r="QJY9" s="195"/>
      <c r="QJZ9" s="195"/>
      <c r="QKA9" s="195"/>
      <c r="QKB9" s="195"/>
      <c r="QKC9" s="195"/>
      <c r="QKD9" s="195"/>
      <c r="QKE9" s="195"/>
      <c r="QKF9" s="195"/>
      <c r="QKG9" s="195"/>
      <c r="QKH9" s="195"/>
      <c r="QKI9" s="195"/>
      <c r="QKJ9" s="195"/>
      <c r="QKK9" s="195"/>
      <c r="QKL9" s="195"/>
      <c r="QKM9" s="195"/>
      <c r="QKN9" s="195"/>
      <c r="QKO9" s="195"/>
      <c r="QKP9" s="195"/>
      <c r="QKQ9" s="195"/>
      <c r="QKR9" s="195"/>
      <c r="QKS9" s="195"/>
      <c r="QKT9" s="195"/>
      <c r="QKU9" s="195"/>
      <c r="QKV9" s="195"/>
      <c r="QKW9" s="195"/>
      <c r="QKX9" s="195"/>
      <c r="QKY9" s="195"/>
      <c r="QKZ9" s="195"/>
      <c r="QLA9" s="195"/>
      <c r="QLB9" s="195"/>
      <c r="QLC9" s="195"/>
      <c r="QLD9" s="195"/>
      <c r="QLE9" s="195"/>
      <c r="QLF9" s="195"/>
      <c r="QLG9" s="195"/>
      <c r="QLH9" s="195"/>
      <c r="QLI9" s="195"/>
      <c r="QLJ9" s="195"/>
      <c r="QLK9" s="195"/>
      <c r="QLL9" s="195"/>
      <c r="QLM9" s="195"/>
      <c r="QLN9" s="195"/>
      <c r="QLO9" s="195"/>
      <c r="QLP9" s="195"/>
      <c r="QLQ9" s="195"/>
      <c r="QLR9" s="195"/>
      <c r="QLS9" s="195"/>
      <c r="QLT9" s="195"/>
      <c r="QLU9" s="195"/>
      <c r="QLV9" s="195"/>
      <c r="QLW9" s="195"/>
      <c r="QLX9" s="195"/>
      <c r="QLY9" s="195"/>
      <c r="QLZ9" s="195"/>
      <c r="QMA9" s="195"/>
      <c r="QMB9" s="195"/>
      <c r="QMC9" s="195"/>
      <c r="QMD9" s="195"/>
      <c r="QME9" s="195"/>
      <c r="QMF9" s="195"/>
      <c r="QMG9" s="195"/>
      <c r="QMH9" s="195"/>
      <c r="QMI9" s="195"/>
      <c r="QMJ9" s="195"/>
      <c r="QMK9" s="195"/>
      <c r="QML9" s="195"/>
      <c r="QMM9" s="195"/>
      <c r="QMN9" s="195"/>
      <c r="QMO9" s="195"/>
      <c r="QMP9" s="195"/>
      <c r="QMQ9" s="195"/>
      <c r="QMR9" s="195"/>
      <c r="QMS9" s="195"/>
      <c r="QMT9" s="195"/>
      <c r="QMU9" s="195"/>
      <c r="QMV9" s="195"/>
      <c r="QMW9" s="195"/>
      <c r="QMX9" s="195"/>
      <c r="QMY9" s="195"/>
      <c r="QMZ9" s="195"/>
      <c r="QNA9" s="195"/>
      <c r="QNB9" s="195"/>
      <c r="QNC9" s="195"/>
      <c r="QND9" s="195"/>
      <c r="QNE9" s="195"/>
      <c r="QNF9" s="195"/>
      <c r="QNG9" s="195"/>
      <c r="QNH9" s="195"/>
      <c r="QNI9" s="195"/>
      <c r="QNJ9" s="195"/>
      <c r="QNK9" s="195"/>
      <c r="QNL9" s="195"/>
      <c r="QNM9" s="195"/>
      <c r="QNN9" s="195"/>
      <c r="QNO9" s="195"/>
      <c r="QNP9" s="195"/>
      <c r="QNQ9" s="195"/>
      <c r="QNR9" s="195"/>
      <c r="QNS9" s="195"/>
      <c r="QNT9" s="195"/>
      <c r="QNU9" s="195"/>
      <c r="QNV9" s="195"/>
      <c r="QNW9" s="195"/>
      <c r="QNX9" s="195"/>
      <c r="QNY9" s="195"/>
      <c r="QNZ9" s="195"/>
      <c r="QOA9" s="195"/>
      <c r="QOB9" s="195"/>
      <c r="QOC9" s="195"/>
      <c r="QOD9" s="195"/>
      <c r="QOE9" s="195"/>
      <c r="QOF9" s="195"/>
      <c r="QOG9" s="195"/>
      <c r="QOH9" s="195"/>
      <c r="QOI9" s="195"/>
      <c r="QOJ9" s="195"/>
      <c r="QOK9" s="195"/>
      <c r="QOL9" s="195"/>
      <c r="QOM9" s="195"/>
      <c r="QON9" s="195"/>
      <c r="QOO9" s="195"/>
      <c r="QOP9" s="195"/>
      <c r="QOQ9" s="195"/>
      <c r="QOR9" s="195"/>
      <c r="QOS9" s="195"/>
      <c r="QOT9" s="195"/>
      <c r="QOU9" s="195"/>
      <c r="QOV9" s="195"/>
      <c r="QOW9" s="195"/>
      <c r="QOX9" s="195"/>
      <c r="QOY9" s="195"/>
      <c r="QOZ9" s="195"/>
      <c r="QPA9" s="195"/>
      <c r="QPB9" s="195"/>
      <c r="QPC9" s="195"/>
      <c r="QPD9" s="195"/>
      <c r="QPE9" s="195"/>
      <c r="QPF9" s="195"/>
      <c r="QPG9" s="195"/>
      <c r="QPH9" s="195"/>
      <c r="QPI9" s="195"/>
      <c r="QPJ9" s="195"/>
      <c r="QPK9" s="195"/>
      <c r="QPL9" s="195"/>
      <c r="QPM9" s="195"/>
      <c r="QPN9" s="195"/>
      <c r="QPO9" s="195"/>
      <c r="QPP9" s="195"/>
      <c r="QPQ9" s="195"/>
      <c r="QPR9" s="195"/>
      <c r="QPS9" s="195"/>
      <c r="QPT9" s="195"/>
      <c r="QPU9" s="195"/>
      <c r="QPV9" s="195"/>
      <c r="QPW9" s="195"/>
      <c r="QPX9" s="195"/>
      <c r="QPY9" s="195"/>
      <c r="QPZ9" s="195"/>
      <c r="QQA9" s="195"/>
      <c r="QQB9" s="195"/>
      <c r="QQC9" s="195"/>
      <c r="QQD9" s="195"/>
      <c r="QQE9" s="195"/>
      <c r="QQF9" s="195"/>
      <c r="QQG9" s="195"/>
      <c r="QQH9" s="195"/>
      <c r="QQI9" s="195"/>
      <c r="QQJ9" s="195"/>
      <c r="QQK9" s="195"/>
      <c r="QQL9" s="195"/>
      <c r="QQM9" s="195"/>
      <c r="QQN9" s="195"/>
      <c r="QQO9" s="195"/>
      <c r="QQP9" s="195"/>
      <c r="QQQ9" s="195"/>
      <c r="QQR9" s="195"/>
      <c r="QQS9" s="195"/>
      <c r="QQT9" s="195"/>
      <c r="QQU9" s="195"/>
      <c r="QQV9" s="195"/>
      <c r="QQW9" s="195"/>
      <c r="QQX9" s="195"/>
      <c r="QQY9" s="195"/>
      <c r="QQZ9" s="195"/>
      <c r="QRA9" s="195"/>
      <c r="QRB9" s="195"/>
      <c r="QRC9" s="195"/>
      <c r="QRD9" s="195"/>
      <c r="QRE9" s="195"/>
      <c r="QRF9" s="195"/>
      <c r="QRG9" s="195"/>
      <c r="QRH9" s="195"/>
      <c r="QRI9" s="195"/>
      <c r="QRJ9" s="195"/>
      <c r="QRK9" s="195"/>
      <c r="QRL9" s="195"/>
      <c r="QRM9" s="195"/>
      <c r="QRN9" s="195"/>
      <c r="QRO9" s="195"/>
      <c r="QRP9" s="195"/>
      <c r="QRQ9" s="195"/>
      <c r="QRR9" s="195"/>
      <c r="QRS9" s="195"/>
      <c r="QRT9" s="195"/>
      <c r="QRU9" s="195"/>
      <c r="QRV9" s="195"/>
      <c r="QRW9" s="195"/>
      <c r="QRX9" s="195"/>
      <c r="QRY9" s="195"/>
      <c r="QRZ9" s="195"/>
      <c r="QSA9" s="195"/>
      <c r="QSB9" s="195"/>
      <c r="QSC9" s="195"/>
      <c r="QSD9" s="195"/>
      <c r="QSE9" s="195"/>
      <c r="QSF9" s="195"/>
      <c r="QSG9" s="195"/>
      <c r="QSH9" s="195"/>
      <c r="QSI9" s="195"/>
      <c r="QSJ9" s="195"/>
      <c r="QSK9" s="195"/>
      <c r="QSL9" s="195"/>
      <c r="QSM9" s="195"/>
      <c r="QSN9" s="195"/>
      <c r="QSO9" s="195"/>
      <c r="QSP9" s="195"/>
      <c r="QSQ9" s="195"/>
      <c r="QSR9" s="195"/>
      <c r="QSS9" s="195"/>
      <c r="QST9" s="195"/>
      <c r="QSU9" s="195"/>
      <c r="QSV9" s="195"/>
      <c r="QSW9" s="195"/>
      <c r="QSX9" s="195"/>
      <c r="QSY9" s="195"/>
      <c r="QSZ9" s="195"/>
      <c r="QTA9" s="195"/>
      <c r="QTB9" s="195"/>
      <c r="QTC9" s="195"/>
      <c r="QTD9" s="195"/>
      <c r="QTE9" s="195"/>
      <c r="QTF9" s="195"/>
      <c r="QTG9" s="195"/>
      <c r="QTH9" s="195"/>
      <c r="QTI9" s="195"/>
      <c r="QTJ9" s="195"/>
      <c r="QTK9" s="195"/>
      <c r="QTL9" s="195"/>
      <c r="QTM9" s="195"/>
      <c r="QTN9" s="195"/>
      <c r="QTO9" s="195"/>
      <c r="QTP9" s="195"/>
      <c r="QTQ9" s="195"/>
      <c r="QTR9" s="195"/>
      <c r="QTS9" s="195"/>
      <c r="QTT9" s="195"/>
      <c r="QTU9" s="195"/>
      <c r="QTV9" s="195"/>
      <c r="QTW9" s="195"/>
      <c r="QTX9" s="195"/>
      <c r="QTY9" s="195"/>
      <c r="QTZ9" s="195"/>
      <c r="QUA9" s="195"/>
      <c r="QUB9" s="195"/>
      <c r="QUC9" s="195"/>
      <c r="QUD9" s="195"/>
      <c r="QUE9" s="195"/>
      <c r="QUF9" s="195"/>
      <c r="QUG9" s="195"/>
      <c r="QUH9" s="195"/>
      <c r="QUI9" s="195"/>
      <c r="QUJ9" s="195"/>
      <c r="QUK9" s="195"/>
      <c r="QUL9" s="195"/>
      <c r="QUM9" s="195"/>
      <c r="QUN9" s="195"/>
      <c r="QUO9" s="195"/>
      <c r="QUP9" s="195"/>
      <c r="QUQ9" s="195"/>
      <c r="QUR9" s="195"/>
      <c r="QUS9" s="195"/>
      <c r="QUT9" s="195"/>
      <c r="QUU9" s="195"/>
      <c r="QUV9" s="195"/>
      <c r="QUW9" s="195"/>
      <c r="QUX9" s="195"/>
      <c r="QUY9" s="195"/>
      <c r="QUZ9" s="195"/>
      <c r="QVA9" s="195"/>
      <c r="QVB9" s="195"/>
      <c r="QVC9" s="195"/>
      <c r="QVD9" s="195"/>
      <c r="QVE9" s="195"/>
      <c r="QVF9" s="195"/>
      <c r="QVG9" s="195"/>
      <c r="QVH9" s="195"/>
      <c r="QVI9" s="195"/>
      <c r="QVJ9" s="195"/>
      <c r="QVK9" s="195"/>
      <c r="QVL9" s="195"/>
      <c r="QVM9" s="195"/>
      <c r="QVN9" s="195"/>
      <c r="QVO9" s="195"/>
      <c r="QVP9" s="195"/>
      <c r="QVQ9" s="195"/>
      <c r="QVR9" s="195"/>
      <c r="QVS9" s="195"/>
      <c r="QVT9" s="195"/>
      <c r="QVU9" s="195"/>
      <c r="QVV9" s="195"/>
      <c r="QVW9" s="195"/>
      <c r="QVX9" s="195"/>
      <c r="QVY9" s="195"/>
      <c r="QVZ9" s="195"/>
      <c r="QWA9" s="195"/>
      <c r="QWB9" s="195"/>
      <c r="QWC9" s="195"/>
      <c r="QWD9" s="195"/>
      <c r="QWE9" s="195"/>
      <c r="QWF9" s="195"/>
      <c r="QWG9" s="195"/>
      <c r="QWH9" s="195"/>
      <c r="QWI9" s="195"/>
      <c r="QWJ9" s="195"/>
      <c r="QWK9" s="195"/>
      <c r="QWL9" s="195"/>
      <c r="QWM9" s="195"/>
      <c r="QWN9" s="195"/>
      <c r="QWO9" s="195"/>
      <c r="QWP9" s="195"/>
      <c r="QWQ9" s="195"/>
      <c r="QWR9" s="195"/>
      <c r="QWS9" s="195"/>
      <c r="QWT9" s="195"/>
      <c r="QWU9" s="195"/>
      <c r="QWV9" s="195"/>
      <c r="QWW9" s="195"/>
      <c r="QWX9" s="195"/>
      <c r="QWY9" s="195"/>
      <c r="QWZ9" s="195"/>
      <c r="QXA9" s="195"/>
      <c r="QXB9" s="195"/>
      <c r="QXC9" s="195"/>
      <c r="QXD9" s="195"/>
      <c r="QXE9" s="195"/>
      <c r="QXF9" s="195"/>
      <c r="QXG9" s="195"/>
      <c r="QXH9" s="195"/>
      <c r="QXI9" s="195"/>
      <c r="QXJ9" s="195"/>
      <c r="QXK9" s="195"/>
      <c r="QXL9" s="195"/>
      <c r="QXM9" s="195"/>
      <c r="QXN9" s="195"/>
      <c r="QXO9" s="195"/>
      <c r="QXP9" s="195"/>
      <c r="QXQ9" s="195"/>
      <c r="QXR9" s="195"/>
      <c r="QXS9" s="195"/>
      <c r="QXT9" s="195"/>
      <c r="QXU9" s="195"/>
      <c r="QXV9" s="195"/>
      <c r="QXW9" s="195"/>
      <c r="QXX9" s="195"/>
      <c r="QXY9" s="195"/>
      <c r="QXZ9" s="195"/>
      <c r="QYA9" s="195"/>
      <c r="QYB9" s="195"/>
      <c r="QYC9" s="195"/>
      <c r="QYD9" s="195"/>
      <c r="QYE9" s="195"/>
      <c r="QYF9" s="195"/>
      <c r="QYG9" s="195"/>
      <c r="QYH9" s="195"/>
      <c r="QYI9" s="195"/>
      <c r="QYJ9" s="195"/>
      <c r="QYK9" s="195"/>
      <c r="QYL9" s="195"/>
      <c r="QYM9" s="195"/>
      <c r="QYN9" s="195"/>
      <c r="QYO9" s="195"/>
      <c r="QYP9" s="195"/>
      <c r="QYQ9" s="195"/>
      <c r="QYR9" s="195"/>
      <c r="QYS9" s="195"/>
      <c r="QYT9" s="195"/>
      <c r="QYU9" s="195"/>
      <c r="QYV9" s="195"/>
      <c r="QYW9" s="195"/>
      <c r="QYX9" s="195"/>
      <c r="QYY9" s="195"/>
      <c r="QYZ9" s="195"/>
      <c r="QZA9" s="195"/>
      <c r="QZB9" s="195"/>
      <c r="QZC9" s="195"/>
      <c r="QZD9" s="195"/>
      <c r="QZE9" s="195"/>
      <c r="QZF9" s="195"/>
      <c r="QZG9" s="195"/>
      <c r="QZH9" s="195"/>
      <c r="QZI9" s="195"/>
      <c r="QZJ9" s="195"/>
      <c r="QZK9" s="195"/>
      <c r="QZL9" s="195"/>
      <c r="QZM9" s="195"/>
      <c r="QZN9" s="195"/>
      <c r="QZO9" s="195"/>
      <c r="QZP9" s="195"/>
      <c r="QZQ9" s="195"/>
      <c r="QZR9" s="195"/>
      <c r="QZS9" s="195"/>
      <c r="QZT9" s="195"/>
      <c r="QZU9" s="195"/>
      <c r="QZV9" s="195"/>
      <c r="QZW9" s="195"/>
      <c r="QZX9" s="195"/>
      <c r="QZY9" s="195"/>
      <c r="QZZ9" s="195"/>
      <c r="RAA9" s="195"/>
      <c r="RAB9" s="195"/>
      <c r="RAC9" s="195"/>
      <c r="RAD9" s="195"/>
      <c r="RAE9" s="195"/>
      <c r="RAF9" s="195"/>
      <c r="RAG9" s="195"/>
      <c r="RAH9" s="195"/>
      <c r="RAI9" s="195"/>
      <c r="RAJ9" s="195"/>
      <c r="RAK9" s="195"/>
      <c r="RAL9" s="195"/>
      <c r="RAM9" s="195"/>
      <c r="RAN9" s="195"/>
      <c r="RAO9" s="195"/>
      <c r="RAP9" s="195"/>
      <c r="RAQ9" s="195"/>
      <c r="RAR9" s="195"/>
      <c r="RAS9" s="195"/>
      <c r="RAT9" s="195"/>
      <c r="RAU9" s="195"/>
      <c r="RAV9" s="195"/>
      <c r="RAW9" s="195"/>
      <c r="RAX9" s="195"/>
      <c r="RAY9" s="195"/>
      <c r="RAZ9" s="195"/>
      <c r="RBA9" s="195"/>
      <c r="RBB9" s="195"/>
      <c r="RBC9" s="195"/>
      <c r="RBD9" s="195"/>
      <c r="RBE9" s="195"/>
      <c r="RBF9" s="195"/>
      <c r="RBG9" s="195"/>
      <c r="RBH9" s="195"/>
      <c r="RBI9" s="195"/>
      <c r="RBJ9" s="195"/>
      <c r="RBK9" s="195"/>
      <c r="RBL9" s="195"/>
      <c r="RBM9" s="195"/>
      <c r="RBN9" s="195"/>
      <c r="RBO9" s="195"/>
      <c r="RBP9" s="195"/>
      <c r="RBQ9" s="195"/>
      <c r="RBR9" s="195"/>
      <c r="RBS9" s="195"/>
      <c r="RBT9" s="195"/>
      <c r="RBU9" s="195"/>
      <c r="RBV9" s="195"/>
      <c r="RBW9" s="195"/>
      <c r="RBX9" s="195"/>
      <c r="RBY9" s="195"/>
      <c r="RBZ9" s="195"/>
      <c r="RCA9" s="195"/>
      <c r="RCB9" s="195"/>
      <c r="RCC9" s="195"/>
      <c r="RCD9" s="195"/>
      <c r="RCE9" s="195"/>
      <c r="RCF9" s="195"/>
      <c r="RCG9" s="195"/>
      <c r="RCH9" s="195"/>
      <c r="RCI9" s="195"/>
      <c r="RCJ9" s="195"/>
      <c r="RCK9" s="195"/>
      <c r="RCL9" s="195"/>
      <c r="RCM9" s="195"/>
      <c r="RCN9" s="195"/>
      <c r="RCO9" s="195"/>
      <c r="RCP9" s="195"/>
      <c r="RCQ9" s="195"/>
      <c r="RCR9" s="195"/>
      <c r="RCS9" s="195"/>
      <c r="RCT9" s="195"/>
      <c r="RCU9" s="195"/>
      <c r="RCV9" s="195"/>
      <c r="RCW9" s="195"/>
      <c r="RCX9" s="195"/>
      <c r="RCY9" s="195"/>
      <c r="RCZ9" s="195"/>
      <c r="RDA9" s="195"/>
      <c r="RDB9" s="195"/>
      <c r="RDC9" s="195"/>
      <c r="RDD9" s="195"/>
      <c r="RDE9" s="195"/>
      <c r="RDF9" s="195"/>
      <c r="RDG9" s="195"/>
      <c r="RDH9" s="195"/>
      <c r="RDI9" s="195"/>
      <c r="RDJ9" s="195"/>
      <c r="RDK9" s="195"/>
      <c r="RDL9" s="195"/>
      <c r="RDM9" s="195"/>
      <c r="RDN9" s="195"/>
      <c r="RDO9" s="195"/>
      <c r="RDP9" s="195"/>
      <c r="RDQ9" s="195"/>
      <c r="RDR9" s="195"/>
      <c r="RDS9" s="195"/>
      <c r="RDT9" s="195"/>
      <c r="RDU9" s="195"/>
      <c r="RDV9" s="195"/>
      <c r="RDW9" s="195"/>
      <c r="RDX9" s="195"/>
      <c r="RDY9" s="195"/>
      <c r="RDZ9" s="195"/>
      <c r="REA9" s="195"/>
      <c r="REB9" s="195"/>
      <c r="REC9" s="195"/>
      <c r="RED9" s="195"/>
      <c r="REE9" s="195"/>
      <c r="REF9" s="195"/>
      <c r="REG9" s="195"/>
      <c r="REH9" s="195"/>
      <c r="REI9" s="195"/>
      <c r="REJ9" s="195"/>
      <c r="REK9" s="195"/>
      <c r="REL9" s="195"/>
      <c r="REM9" s="195"/>
      <c r="REN9" s="195"/>
      <c r="REO9" s="195"/>
      <c r="REP9" s="195"/>
      <c r="REQ9" s="195"/>
      <c r="RER9" s="195"/>
      <c r="RES9" s="195"/>
      <c r="RET9" s="195"/>
      <c r="REU9" s="195"/>
      <c r="REV9" s="195"/>
      <c r="REW9" s="195"/>
      <c r="REX9" s="195"/>
      <c r="REY9" s="195"/>
      <c r="REZ9" s="195"/>
      <c r="RFA9" s="195"/>
      <c r="RFB9" s="195"/>
      <c r="RFC9" s="195"/>
      <c r="RFD9" s="195"/>
      <c r="RFE9" s="195"/>
      <c r="RFF9" s="195"/>
      <c r="RFG9" s="195"/>
      <c r="RFH9" s="195"/>
      <c r="RFI9" s="195"/>
      <c r="RFJ9" s="195"/>
      <c r="RFK9" s="195"/>
      <c r="RFL9" s="195"/>
      <c r="RFM9" s="195"/>
      <c r="RFN9" s="195"/>
      <c r="RFO9" s="195"/>
      <c r="RFP9" s="195"/>
      <c r="RFQ9" s="195"/>
      <c r="RFR9" s="195"/>
      <c r="RFS9" s="195"/>
      <c r="RFT9" s="195"/>
      <c r="RFU9" s="195"/>
      <c r="RFV9" s="195"/>
      <c r="RFW9" s="195"/>
      <c r="RFX9" s="195"/>
      <c r="RFY9" s="195"/>
      <c r="RFZ9" s="195"/>
      <c r="RGA9" s="195"/>
      <c r="RGB9" s="195"/>
      <c r="RGC9" s="195"/>
      <c r="RGD9" s="195"/>
      <c r="RGE9" s="195"/>
      <c r="RGF9" s="195"/>
      <c r="RGG9" s="195"/>
      <c r="RGH9" s="195"/>
      <c r="RGI9" s="195"/>
      <c r="RGJ9" s="195"/>
      <c r="RGK9" s="195"/>
      <c r="RGL9" s="195"/>
      <c r="RGM9" s="195"/>
      <c r="RGN9" s="195"/>
      <c r="RGO9" s="195"/>
      <c r="RGP9" s="195"/>
      <c r="RGQ9" s="195"/>
      <c r="RGR9" s="195"/>
      <c r="RGS9" s="195"/>
      <c r="RGT9" s="195"/>
      <c r="RGU9" s="195"/>
      <c r="RGV9" s="195"/>
      <c r="RGW9" s="195"/>
      <c r="RGX9" s="195"/>
      <c r="RGY9" s="195"/>
      <c r="RGZ9" s="195"/>
      <c r="RHA9" s="195"/>
      <c r="RHB9" s="195"/>
      <c r="RHC9" s="195"/>
      <c r="RHD9" s="195"/>
      <c r="RHE9" s="195"/>
      <c r="RHF9" s="195"/>
      <c r="RHG9" s="195"/>
      <c r="RHH9" s="195"/>
      <c r="RHI9" s="195"/>
      <c r="RHJ9" s="195"/>
      <c r="RHK9" s="195"/>
      <c r="RHL9" s="195"/>
      <c r="RHM9" s="195"/>
      <c r="RHN9" s="195"/>
      <c r="RHO9" s="195"/>
      <c r="RHP9" s="195"/>
      <c r="RHQ9" s="195"/>
      <c r="RHR9" s="195"/>
      <c r="RHS9" s="195"/>
      <c r="RHT9" s="195"/>
      <c r="RHU9" s="195"/>
      <c r="RHV9" s="195"/>
      <c r="RHW9" s="195"/>
      <c r="RHX9" s="195"/>
      <c r="RHY9" s="195"/>
      <c r="RHZ9" s="195"/>
      <c r="RIA9" s="195"/>
      <c r="RIB9" s="195"/>
      <c r="RIC9" s="195"/>
      <c r="RID9" s="195"/>
      <c r="RIE9" s="195"/>
      <c r="RIF9" s="195"/>
      <c r="RIG9" s="195"/>
      <c r="RIH9" s="195"/>
      <c r="RII9" s="195"/>
      <c r="RIJ9" s="195"/>
      <c r="RIK9" s="195"/>
      <c r="RIL9" s="195"/>
      <c r="RIM9" s="195"/>
      <c r="RIN9" s="195"/>
      <c r="RIO9" s="195"/>
      <c r="RIP9" s="195"/>
      <c r="RIQ9" s="195"/>
      <c r="RIR9" s="195"/>
      <c r="RIS9" s="195"/>
      <c r="RIT9" s="195"/>
      <c r="RIU9" s="195"/>
      <c r="RIV9" s="195"/>
      <c r="RIW9" s="195"/>
      <c r="RIX9" s="195"/>
      <c r="RIY9" s="195"/>
      <c r="RIZ9" s="195"/>
      <c r="RJA9" s="195"/>
      <c r="RJB9" s="195"/>
      <c r="RJC9" s="195"/>
      <c r="RJD9" s="195"/>
      <c r="RJE9" s="195"/>
      <c r="RJF9" s="195"/>
      <c r="RJG9" s="195"/>
      <c r="RJH9" s="195"/>
      <c r="RJI9" s="195"/>
      <c r="RJJ9" s="195"/>
      <c r="RJK9" s="195"/>
      <c r="RJL9" s="195"/>
      <c r="RJM9" s="195"/>
      <c r="RJN9" s="195"/>
      <c r="RJO9" s="195"/>
      <c r="RJP9" s="195"/>
      <c r="RJQ9" s="195"/>
      <c r="RJR9" s="195"/>
      <c r="RJS9" s="195"/>
      <c r="RJT9" s="195"/>
      <c r="RJU9" s="195"/>
      <c r="RJV9" s="195"/>
      <c r="RJW9" s="195"/>
      <c r="RJX9" s="195"/>
      <c r="RJY9" s="195"/>
      <c r="RJZ9" s="195"/>
      <c r="RKA9" s="195"/>
      <c r="RKB9" s="195"/>
      <c r="RKC9" s="195"/>
      <c r="RKD9" s="195"/>
      <c r="RKE9" s="195"/>
      <c r="RKF9" s="195"/>
      <c r="RKG9" s="195"/>
      <c r="RKH9" s="195"/>
      <c r="RKI9" s="195"/>
      <c r="RKJ9" s="195"/>
      <c r="RKK9" s="195"/>
      <c r="RKL9" s="195"/>
      <c r="RKM9" s="195"/>
      <c r="RKN9" s="195"/>
      <c r="RKO9" s="195"/>
      <c r="RKP9" s="195"/>
      <c r="RKQ9" s="195"/>
      <c r="RKR9" s="195"/>
      <c r="RKS9" s="195"/>
      <c r="RKT9" s="195"/>
      <c r="RKU9" s="195"/>
      <c r="RKV9" s="195"/>
      <c r="RKW9" s="195"/>
      <c r="RKX9" s="195"/>
      <c r="RKY9" s="195"/>
      <c r="RKZ9" s="195"/>
      <c r="RLA9" s="195"/>
      <c r="RLB9" s="195"/>
      <c r="RLC9" s="195"/>
      <c r="RLD9" s="195"/>
      <c r="RLE9" s="195"/>
      <c r="RLF9" s="195"/>
      <c r="RLG9" s="195"/>
      <c r="RLH9" s="195"/>
      <c r="RLI9" s="195"/>
      <c r="RLJ9" s="195"/>
      <c r="RLK9" s="195"/>
      <c r="RLL9" s="195"/>
      <c r="RLM9" s="195"/>
      <c r="RLN9" s="195"/>
      <c r="RLO9" s="195"/>
      <c r="RLP9" s="195"/>
      <c r="RLQ9" s="195"/>
      <c r="RLR9" s="195"/>
      <c r="RLS9" s="195"/>
      <c r="RLT9" s="195"/>
      <c r="RLU9" s="195"/>
      <c r="RLV9" s="195"/>
      <c r="RLW9" s="195"/>
      <c r="RLX9" s="195"/>
      <c r="RLY9" s="195"/>
      <c r="RLZ9" s="195"/>
      <c r="RMA9" s="195"/>
      <c r="RMB9" s="195"/>
      <c r="RMC9" s="195"/>
      <c r="RMD9" s="195"/>
      <c r="RME9" s="195"/>
      <c r="RMF9" s="195"/>
      <c r="RMG9" s="195"/>
      <c r="RMH9" s="195"/>
      <c r="RMI9" s="195"/>
      <c r="RMJ9" s="195"/>
      <c r="RMK9" s="195"/>
      <c r="RML9" s="195"/>
      <c r="RMM9" s="195"/>
      <c r="RMN9" s="195"/>
      <c r="RMO9" s="195"/>
      <c r="RMP9" s="195"/>
      <c r="RMQ9" s="195"/>
      <c r="RMR9" s="195"/>
      <c r="RMS9" s="195"/>
      <c r="RMT9" s="195"/>
      <c r="RMU9" s="195"/>
      <c r="RMV9" s="195"/>
      <c r="RMW9" s="195"/>
      <c r="RMX9" s="195"/>
      <c r="RMY9" s="195"/>
      <c r="RMZ9" s="195"/>
      <c r="RNA9" s="195"/>
      <c r="RNB9" s="195"/>
      <c r="RNC9" s="195"/>
      <c r="RND9" s="195"/>
      <c r="RNE9" s="195"/>
      <c r="RNF9" s="195"/>
      <c r="RNG9" s="195"/>
      <c r="RNH9" s="195"/>
      <c r="RNI9" s="195"/>
      <c r="RNJ9" s="195"/>
      <c r="RNK9" s="195"/>
      <c r="RNL9" s="195"/>
      <c r="RNM9" s="195"/>
      <c r="RNN9" s="195"/>
      <c r="RNO9" s="195"/>
      <c r="RNP9" s="195"/>
      <c r="RNQ9" s="195"/>
      <c r="RNR9" s="195"/>
      <c r="RNS9" s="195"/>
      <c r="RNT9" s="195"/>
      <c r="RNU9" s="195"/>
      <c r="RNV9" s="195"/>
      <c r="RNW9" s="195"/>
      <c r="RNX9" s="195"/>
      <c r="RNY9" s="195"/>
      <c r="RNZ9" s="195"/>
      <c r="ROA9" s="195"/>
      <c r="ROB9" s="195"/>
      <c r="ROC9" s="195"/>
      <c r="ROD9" s="195"/>
      <c r="ROE9" s="195"/>
      <c r="ROF9" s="195"/>
      <c r="ROG9" s="195"/>
      <c r="ROH9" s="195"/>
      <c r="ROI9" s="195"/>
      <c r="ROJ9" s="195"/>
      <c r="ROK9" s="195"/>
      <c r="ROL9" s="195"/>
      <c r="ROM9" s="195"/>
      <c r="RON9" s="195"/>
      <c r="ROO9" s="195"/>
      <c r="ROP9" s="195"/>
      <c r="ROQ9" s="195"/>
      <c r="ROR9" s="195"/>
      <c r="ROS9" s="195"/>
      <c r="ROT9" s="195"/>
      <c r="ROU9" s="195"/>
      <c r="ROV9" s="195"/>
      <c r="ROW9" s="195"/>
      <c r="ROX9" s="195"/>
      <c r="ROY9" s="195"/>
      <c r="ROZ9" s="195"/>
      <c r="RPA9" s="195"/>
      <c r="RPB9" s="195"/>
      <c r="RPC9" s="195"/>
      <c r="RPD9" s="195"/>
      <c r="RPE9" s="195"/>
      <c r="RPF9" s="195"/>
      <c r="RPG9" s="195"/>
      <c r="RPH9" s="195"/>
      <c r="RPI9" s="195"/>
      <c r="RPJ9" s="195"/>
      <c r="RPK9" s="195"/>
      <c r="RPL9" s="195"/>
      <c r="RPM9" s="195"/>
      <c r="RPN9" s="195"/>
      <c r="RPO9" s="195"/>
      <c r="RPP9" s="195"/>
      <c r="RPQ9" s="195"/>
      <c r="RPR9" s="195"/>
      <c r="RPS9" s="195"/>
      <c r="RPT9" s="195"/>
      <c r="RPU9" s="195"/>
      <c r="RPV9" s="195"/>
      <c r="RPW9" s="195"/>
      <c r="RPX9" s="195"/>
      <c r="RPY9" s="195"/>
      <c r="RPZ9" s="195"/>
      <c r="RQA9" s="195"/>
      <c r="RQB9" s="195"/>
      <c r="RQC9" s="195"/>
      <c r="RQD9" s="195"/>
      <c r="RQE9" s="195"/>
      <c r="RQF9" s="195"/>
      <c r="RQG9" s="195"/>
      <c r="RQH9" s="195"/>
      <c r="RQI9" s="195"/>
      <c r="RQJ9" s="195"/>
      <c r="RQK9" s="195"/>
      <c r="RQL9" s="195"/>
      <c r="RQM9" s="195"/>
      <c r="RQN9" s="195"/>
      <c r="RQO9" s="195"/>
      <c r="RQP9" s="195"/>
      <c r="RQQ9" s="195"/>
      <c r="RQR9" s="195"/>
      <c r="RQS9" s="195"/>
      <c r="RQT9" s="195"/>
      <c r="RQU9" s="195"/>
      <c r="RQV9" s="195"/>
      <c r="RQW9" s="195"/>
      <c r="RQX9" s="195"/>
      <c r="RQY9" s="195"/>
      <c r="RQZ9" s="195"/>
      <c r="RRA9" s="195"/>
      <c r="RRB9" s="195"/>
      <c r="RRC9" s="195"/>
      <c r="RRD9" s="195"/>
      <c r="RRE9" s="195"/>
      <c r="RRF9" s="195"/>
      <c r="RRG9" s="195"/>
      <c r="RRH9" s="195"/>
      <c r="RRI9" s="195"/>
      <c r="RRJ9" s="195"/>
      <c r="RRK9" s="195"/>
      <c r="RRL9" s="195"/>
      <c r="RRM9" s="195"/>
      <c r="RRN9" s="195"/>
      <c r="RRO9" s="195"/>
      <c r="RRP9" s="195"/>
      <c r="RRQ9" s="195"/>
      <c r="RRR9" s="195"/>
      <c r="RRS9" s="195"/>
      <c r="RRT9" s="195"/>
      <c r="RRU9" s="195"/>
      <c r="RRV9" s="195"/>
      <c r="RRW9" s="195"/>
      <c r="RRX9" s="195"/>
      <c r="RRY9" s="195"/>
      <c r="RRZ9" s="195"/>
      <c r="RSA9" s="195"/>
      <c r="RSB9" s="195"/>
      <c r="RSC9" s="195"/>
      <c r="RSD9" s="195"/>
      <c r="RSE9" s="195"/>
      <c r="RSF9" s="195"/>
      <c r="RSG9" s="195"/>
      <c r="RSH9" s="195"/>
      <c r="RSI9" s="195"/>
      <c r="RSJ9" s="195"/>
      <c r="RSK9" s="195"/>
      <c r="RSL9" s="195"/>
      <c r="RSM9" s="195"/>
      <c r="RSN9" s="195"/>
      <c r="RSO9" s="195"/>
      <c r="RSP9" s="195"/>
      <c r="RSQ9" s="195"/>
      <c r="RSR9" s="195"/>
      <c r="RSS9" s="195"/>
      <c r="RST9" s="195"/>
      <c r="RSU9" s="195"/>
      <c r="RSV9" s="195"/>
      <c r="RSW9" s="195"/>
      <c r="RSX9" s="195"/>
      <c r="RSY9" s="195"/>
      <c r="RSZ9" s="195"/>
      <c r="RTA9" s="195"/>
      <c r="RTB9" s="195"/>
      <c r="RTC9" s="195"/>
      <c r="RTD9" s="195"/>
      <c r="RTE9" s="195"/>
      <c r="RTF9" s="195"/>
      <c r="RTG9" s="195"/>
      <c r="RTH9" s="195"/>
      <c r="RTI9" s="195"/>
      <c r="RTJ9" s="195"/>
      <c r="RTK9" s="195"/>
      <c r="RTL9" s="195"/>
      <c r="RTM9" s="195"/>
      <c r="RTN9" s="195"/>
      <c r="RTO9" s="195"/>
      <c r="RTP9" s="195"/>
      <c r="RTQ9" s="195"/>
      <c r="RTR9" s="195"/>
      <c r="RTS9" s="195"/>
      <c r="RTT9" s="195"/>
      <c r="RTU9" s="195"/>
      <c r="RTV9" s="195"/>
      <c r="RTW9" s="195"/>
      <c r="RTX9" s="195"/>
      <c r="RTY9" s="195"/>
      <c r="RTZ9" s="195"/>
      <c r="RUA9" s="195"/>
      <c r="RUB9" s="195"/>
      <c r="RUC9" s="195"/>
      <c r="RUD9" s="195"/>
      <c r="RUE9" s="195"/>
      <c r="RUF9" s="195"/>
      <c r="RUG9" s="195"/>
      <c r="RUH9" s="195"/>
      <c r="RUI9" s="195"/>
      <c r="RUJ9" s="195"/>
      <c r="RUK9" s="195"/>
      <c r="RUL9" s="195"/>
      <c r="RUM9" s="195"/>
      <c r="RUN9" s="195"/>
      <c r="RUO9" s="195"/>
      <c r="RUP9" s="195"/>
      <c r="RUQ9" s="195"/>
      <c r="RUR9" s="195"/>
      <c r="RUS9" s="195"/>
      <c r="RUT9" s="195"/>
      <c r="RUU9" s="195"/>
      <c r="RUV9" s="195"/>
      <c r="RUW9" s="195"/>
      <c r="RUX9" s="195"/>
      <c r="RUY9" s="195"/>
      <c r="RUZ9" s="195"/>
      <c r="RVA9" s="195"/>
      <c r="RVB9" s="195"/>
      <c r="RVC9" s="195"/>
      <c r="RVD9" s="195"/>
      <c r="RVE9" s="195"/>
      <c r="RVF9" s="195"/>
      <c r="RVG9" s="195"/>
      <c r="RVH9" s="195"/>
      <c r="RVI9" s="195"/>
      <c r="RVJ9" s="195"/>
      <c r="RVK9" s="195"/>
      <c r="RVL9" s="195"/>
      <c r="RVM9" s="195"/>
      <c r="RVN9" s="195"/>
      <c r="RVO9" s="195"/>
      <c r="RVP9" s="195"/>
      <c r="RVQ9" s="195"/>
      <c r="RVR9" s="195"/>
      <c r="RVS9" s="195"/>
      <c r="RVT9" s="195"/>
      <c r="RVU9" s="195"/>
      <c r="RVV9" s="195"/>
      <c r="RVW9" s="195"/>
      <c r="RVX9" s="195"/>
      <c r="RVY9" s="195"/>
      <c r="RVZ9" s="195"/>
      <c r="RWA9" s="195"/>
      <c r="RWB9" s="195"/>
      <c r="RWC9" s="195"/>
      <c r="RWD9" s="195"/>
      <c r="RWE9" s="195"/>
      <c r="RWF9" s="195"/>
      <c r="RWG9" s="195"/>
      <c r="RWH9" s="195"/>
      <c r="RWI9" s="195"/>
      <c r="RWJ9" s="195"/>
      <c r="RWK9" s="195"/>
      <c r="RWL9" s="195"/>
      <c r="RWM9" s="195"/>
      <c r="RWN9" s="195"/>
      <c r="RWO9" s="195"/>
      <c r="RWP9" s="195"/>
      <c r="RWQ9" s="195"/>
      <c r="RWR9" s="195"/>
      <c r="RWS9" s="195"/>
      <c r="RWT9" s="195"/>
      <c r="RWU9" s="195"/>
      <c r="RWV9" s="195"/>
      <c r="RWW9" s="195"/>
      <c r="RWX9" s="195"/>
      <c r="RWY9" s="195"/>
      <c r="RWZ9" s="195"/>
      <c r="RXA9" s="195"/>
      <c r="RXB9" s="195"/>
      <c r="RXC9" s="195"/>
      <c r="RXD9" s="195"/>
      <c r="RXE9" s="195"/>
      <c r="RXF9" s="195"/>
      <c r="RXG9" s="195"/>
      <c r="RXH9" s="195"/>
      <c r="RXI9" s="195"/>
      <c r="RXJ9" s="195"/>
      <c r="RXK9" s="195"/>
      <c r="RXL9" s="195"/>
      <c r="RXM9" s="195"/>
      <c r="RXN9" s="195"/>
      <c r="RXO9" s="195"/>
      <c r="RXP9" s="195"/>
      <c r="RXQ9" s="195"/>
      <c r="RXR9" s="195"/>
      <c r="RXS9" s="195"/>
      <c r="RXT9" s="195"/>
      <c r="RXU9" s="195"/>
      <c r="RXV9" s="195"/>
      <c r="RXW9" s="195"/>
      <c r="RXX9" s="195"/>
      <c r="RXY9" s="195"/>
      <c r="RXZ9" s="195"/>
      <c r="RYA9" s="195"/>
      <c r="RYB9" s="195"/>
      <c r="RYC9" s="195"/>
      <c r="RYD9" s="195"/>
      <c r="RYE9" s="195"/>
      <c r="RYF9" s="195"/>
      <c r="RYG9" s="195"/>
      <c r="RYH9" s="195"/>
      <c r="RYI9" s="195"/>
      <c r="RYJ9" s="195"/>
      <c r="RYK9" s="195"/>
      <c r="RYL9" s="195"/>
      <c r="RYM9" s="195"/>
      <c r="RYN9" s="195"/>
      <c r="RYO9" s="195"/>
      <c r="RYP9" s="195"/>
      <c r="RYQ9" s="195"/>
      <c r="RYR9" s="195"/>
      <c r="RYS9" s="195"/>
      <c r="RYT9" s="195"/>
      <c r="RYU9" s="195"/>
      <c r="RYV9" s="195"/>
      <c r="RYW9" s="195"/>
      <c r="RYX9" s="195"/>
      <c r="RYY9" s="195"/>
      <c r="RYZ9" s="195"/>
      <c r="RZA9" s="195"/>
      <c r="RZB9" s="195"/>
      <c r="RZC9" s="195"/>
      <c r="RZD9" s="195"/>
      <c r="RZE9" s="195"/>
      <c r="RZF9" s="195"/>
      <c r="RZG9" s="195"/>
      <c r="RZH9" s="195"/>
      <c r="RZI9" s="195"/>
      <c r="RZJ9" s="195"/>
      <c r="RZK9" s="195"/>
      <c r="RZL9" s="195"/>
      <c r="RZM9" s="195"/>
      <c r="RZN9" s="195"/>
      <c r="RZO9" s="195"/>
      <c r="RZP9" s="195"/>
      <c r="RZQ9" s="195"/>
      <c r="RZR9" s="195"/>
      <c r="RZS9" s="195"/>
      <c r="RZT9" s="195"/>
      <c r="RZU9" s="195"/>
      <c r="RZV9" s="195"/>
      <c r="RZW9" s="195"/>
      <c r="RZX9" s="195"/>
      <c r="RZY9" s="195"/>
      <c r="RZZ9" s="195"/>
      <c r="SAA9" s="195"/>
      <c r="SAB9" s="195"/>
      <c r="SAC9" s="195"/>
      <c r="SAD9" s="195"/>
      <c r="SAE9" s="195"/>
      <c r="SAF9" s="195"/>
      <c r="SAG9" s="195"/>
      <c r="SAH9" s="195"/>
      <c r="SAI9" s="195"/>
      <c r="SAJ9" s="195"/>
      <c r="SAK9" s="195"/>
      <c r="SAL9" s="195"/>
      <c r="SAM9" s="195"/>
      <c r="SAN9" s="195"/>
      <c r="SAO9" s="195"/>
      <c r="SAP9" s="195"/>
      <c r="SAQ9" s="195"/>
      <c r="SAR9" s="195"/>
      <c r="SAS9" s="195"/>
      <c r="SAT9" s="195"/>
      <c r="SAU9" s="195"/>
      <c r="SAV9" s="195"/>
      <c r="SAW9" s="195"/>
      <c r="SAX9" s="195"/>
      <c r="SAY9" s="195"/>
      <c r="SAZ9" s="195"/>
      <c r="SBA9" s="195"/>
      <c r="SBB9" s="195"/>
      <c r="SBC9" s="195"/>
      <c r="SBD9" s="195"/>
      <c r="SBE9" s="195"/>
      <c r="SBF9" s="195"/>
      <c r="SBG9" s="195"/>
      <c r="SBH9" s="195"/>
      <c r="SBI9" s="195"/>
      <c r="SBJ9" s="195"/>
      <c r="SBK9" s="195"/>
      <c r="SBL9" s="195"/>
      <c r="SBM9" s="195"/>
      <c r="SBN9" s="195"/>
      <c r="SBO9" s="195"/>
      <c r="SBP9" s="195"/>
      <c r="SBQ9" s="195"/>
      <c r="SBR9" s="195"/>
      <c r="SBS9" s="195"/>
      <c r="SBT9" s="195"/>
      <c r="SBU9" s="195"/>
      <c r="SBV9" s="195"/>
      <c r="SBW9" s="195"/>
      <c r="SBX9" s="195"/>
      <c r="SBY9" s="195"/>
      <c r="SBZ9" s="195"/>
      <c r="SCA9" s="195"/>
      <c r="SCB9" s="195"/>
      <c r="SCC9" s="195"/>
      <c r="SCD9" s="195"/>
      <c r="SCE9" s="195"/>
      <c r="SCF9" s="195"/>
      <c r="SCG9" s="195"/>
      <c r="SCH9" s="195"/>
      <c r="SCI9" s="195"/>
      <c r="SCJ9" s="195"/>
      <c r="SCK9" s="195"/>
      <c r="SCL9" s="195"/>
      <c r="SCM9" s="195"/>
      <c r="SCN9" s="195"/>
      <c r="SCO9" s="195"/>
      <c r="SCP9" s="195"/>
      <c r="SCQ9" s="195"/>
      <c r="SCR9" s="195"/>
      <c r="SCS9" s="195"/>
      <c r="SCT9" s="195"/>
      <c r="SCU9" s="195"/>
      <c r="SCV9" s="195"/>
      <c r="SCW9" s="195"/>
      <c r="SCX9" s="195"/>
      <c r="SCY9" s="195"/>
      <c r="SCZ9" s="195"/>
      <c r="SDA9" s="195"/>
      <c r="SDB9" s="195"/>
      <c r="SDC9" s="195"/>
      <c r="SDD9" s="195"/>
      <c r="SDE9" s="195"/>
      <c r="SDF9" s="195"/>
      <c r="SDG9" s="195"/>
      <c r="SDH9" s="195"/>
      <c r="SDI9" s="195"/>
      <c r="SDJ9" s="195"/>
      <c r="SDK9" s="195"/>
      <c r="SDL9" s="195"/>
      <c r="SDM9" s="195"/>
      <c r="SDN9" s="195"/>
      <c r="SDO9" s="195"/>
      <c r="SDP9" s="195"/>
      <c r="SDQ9" s="195"/>
      <c r="SDR9" s="195"/>
      <c r="SDS9" s="195"/>
      <c r="SDT9" s="195"/>
      <c r="SDU9" s="195"/>
      <c r="SDV9" s="195"/>
      <c r="SDW9" s="195"/>
      <c r="SDX9" s="195"/>
      <c r="SDY9" s="195"/>
      <c r="SDZ9" s="195"/>
      <c r="SEA9" s="195"/>
      <c r="SEB9" s="195"/>
      <c r="SEC9" s="195"/>
      <c r="SED9" s="195"/>
      <c r="SEE9" s="195"/>
      <c r="SEF9" s="195"/>
      <c r="SEG9" s="195"/>
      <c r="SEH9" s="195"/>
      <c r="SEI9" s="195"/>
      <c r="SEJ9" s="195"/>
      <c r="SEK9" s="195"/>
      <c r="SEL9" s="195"/>
      <c r="SEM9" s="195"/>
      <c r="SEN9" s="195"/>
      <c r="SEO9" s="195"/>
      <c r="SEP9" s="195"/>
      <c r="SEQ9" s="195"/>
      <c r="SER9" s="195"/>
      <c r="SES9" s="195"/>
      <c r="SET9" s="195"/>
      <c r="SEU9" s="195"/>
      <c r="SEV9" s="195"/>
      <c r="SEW9" s="195"/>
      <c r="SEX9" s="195"/>
      <c r="SEY9" s="195"/>
      <c r="SEZ9" s="195"/>
      <c r="SFA9" s="195"/>
      <c r="SFB9" s="195"/>
      <c r="SFC9" s="195"/>
      <c r="SFD9" s="195"/>
      <c r="SFE9" s="195"/>
      <c r="SFF9" s="195"/>
      <c r="SFG9" s="195"/>
      <c r="SFH9" s="195"/>
      <c r="SFI9" s="195"/>
      <c r="SFJ9" s="195"/>
      <c r="SFK9" s="195"/>
      <c r="SFL9" s="195"/>
      <c r="SFM9" s="195"/>
      <c r="SFN9" s="195"/>
      <c r="SFO9" s="195"/>
      <c r="SFP9" s="195"/>
      <c r="SFQ9" s="195"/>
      <c r="SFR9" s="195"/>
      <c r="SFS9" s="195"/>
      <c r="SFT9" s="195"/>
      <c r="SFU9" s="195"/>
      <c r="SFV9" s="195"/>
      <c r="SFW9" s="195"/>
      <c r="SFX9" s="195"/>
      <c r="SFY9" s="195"/>
      <c r="SFZ9" s="195"/>
      <c r="SGA9" s="195"/>
      <c r="SGB9" s="195"/>
      <c r="SGC9" s="195"/>
      <c r="SGD9" s="195"/>
      <c r="SGE9" s="195"/>
      <c r="SGF9" s="195"/>
      <c r="SGG9" s="195"/>
      <c r="SGH9" s="195"/>
      <c r="SGI9" s="195"/>
      <c r="SGJ9" s="195"/>
      <c r="SGK9" s="195"/>
      <c r="SGL9" s="195"/>
      <c r="SGM9" s="195"/>
      <c r="SGN9" s="195"/>
      <c r="SGO9" s="195"/>
      <c r="SGP9" s="195"/>
      <c r="SGQ9" s="195"/>
      <c r="SGR9" s="195"/>
      <c r="SGS9" s="195"/>
      <c r="SGT9" s="195"/>
      <c r="SGU9" s="195"/>
      <c r="SGV9" s="195"/>
      <c r="SGW9" s="195"/>
      <c r="SGX9" s="195"/>
      <c r="SGY9" s="195"/>
      <c r="SGZ9" s="195"/>
      <c r="SHA9" s="195"/>
      <c r="SHB9" s="195"/>
      <c r="SHC9" s="195"/>
      <c r="SHD9" s="195"/>
      <c r="SHE9" s="195"/>
      <c r="SHF9" s="195"/>
      <c r="SHG9" s="195"/>
      <c r="SHH9" s="195"/>
      <c r="SHI9" s="195"/>
      <c r="SHJ9" s="195"/>
      <c r="SHK9" s="195"/>
      <c r="SHL9" s="195"/>
      <c r="SHM9" s="195"/>
      <c r="SHN9" s="195"/>
      <c r="SHO9" s="195"/>
      <c r="SHP9" s="195"/>
      <c r="SHQ9" s="195"/>
      <c r="SHR9" s="195"/>
      <c r="SHS9" s="195"/>
      <c r="SHT9" s="195"/>
      <c r="SHU9" s="195"/>
      <c r="SHV9" s="195"/>
      <c r="SHW9" s="195"/>
      <c r="SHX9" s="195"/>
      <c r="SHY9" s="195"/>
      <c r="SHZ9" s="195"/>
      <c r="SIA9" s="195"/>
      <c r="SIB9" s="195"/>
      <c r="SIC9" s="195"/>
      <c r="SID9" s="195"/>
      <c r="SIE9" s="195"/>
      <c r="SIF9" s="195"/>
      <c r="SIG9" s="195"/>
      <c r="SIH9" s="195"/>
      <c r="SII9" s="195"/>
      <c r="SIJ9" s="195"/>
      <c r="SIK9" s="195"/>
      <c r="SIL9" s="195"/>
      <c r="SIM9" s="195"/>
      <c r="SIN9" s="195"/>
      <c r="SIO9" s="195"/>
      <c r="SIP9" s="195"/>
      <c r="SIQ9" s="195"/>
      <c r="SIR9" s="195"/>
      <c r="SIS9" s="195"/>
      <c r="SIT9" s="195"/>
      <c r="SIU9" s="195"/>
      <c r="SIV9" s="195"/>
      <c r="SIW9" s="195"/>
      <c r="SIX9" s="195"/>
      <c r="SIY9" s="195"/>
      <c r="SIZ9" s="195"/>
      <c r="SJA9" s="195"/>
      <c r="SJB9" s="195"/>
      <c r="SJC9" s="195"/>
      <c r="SJD9" s="195"/>
      <c r="SJE9" s="195"/>
      <c r="SJF9" s="195"/>
      <c r="SJG9" s="195"/>
      <c r="SJH9" s="195"/>
      <c r="SJI9" s="195"/>
      <c r="SJJ9" s="195"/>
      <c r="SJK9" s="195"/>
      <c r="SJL9" s="195"/>
      <c r="SJM9" s="195"/>
      <c r="SJN9" s="195"/>
      <c r="SJO9" s="195"/>
      <c r="SJP9" s="195"/>
      <c r="SJQ9" s="195"/>
      <c r="SJR9" s="195"/>
      <c r="SJS9" s="195"/>
      <c r="SJT9" s="195"/>
      <c r="SJU9" s="195"/>
      <c r="SJV9" s="195"/>
      <c r="SJW9" s="195"/>
      <c r="SJX9" s="195"/>
      <c r="SJY9" s="195"/>
      <c r="SJZ9" s="195"/>
      <c r="SKA9" s="195"/>
      <c r="SKB9" s="195"/>
      <c r="SKC9" s="195"/>
      <c r="SKD9" s="195"/>
      <c r="SKE9" s="195"/>
      <c r="SKF9" s="195"/>
      <c r="SKG9" s="195"/>
      <c r="SKH9" s="195"/>
      <c r="SKI9" s="195"/>
      <c r="SKJ9" s="195"/>
      <c r="SKK9" s="195"/>
      <c r="SKL9" s="195"/>
      <c r="SKM9" s="195"/>
      <c r="SKN9" s="195"/>
      <c r="SKO9" s="195"/>
      <c r="SKP9" s="195"/>
      <c r="SKQ9" s="195"/>
      <c r="SKR9" s="195"/>
      <c r="SKS9" s="195"/>
      <c r="SKT9" s="195"/>
      <c r="SKU9" s="195"/>
      <c r="SKV9" s="195"/>
      <c r="SKW9" s="195"/>
      <c r="SKX9" s="195"/>
      <c r="SKY9" s="195"/>
      <c r="SKZ9" s="195"/>
      <c r="SLA9" s="195"/>
      <c r="SLB9" s="195"/>
      <c r="SLC9" s="195"/>
      <c r="SLD9" s="195"/>
      <c r="SLE9" s="195"/>
      <c r="SLF9" s="195"/>
      <c r="SLG9" s="195"/>
      <c r="SLH9" s="195"/>
      <c r="SLI9" s="195"/>
      <c r="SLJ9" s="195"/>
      <c r="SLK9" s="195"/>
      <c r="SLL9" s="195"/>
      <c r="SLM9" s="195"/>
      <c r="SLN9" s="195"/>
      <c r="SLO9" s="195"/>
      <c r="SLP9" s="195"/>
      <c r="SLQ9" s="195"/>
      <c r="SLR9" s="195"/>
      <c r="SLS9" s="195"/>
      <c r="SLT9" s="195"/>
      <c r="SLU9" s="195"/>
      <c r="SLV9" s="195"/>
      <c r="SLW9" s="195"/>
      <c r="SLX9" s="195"/>
      <c r="SLY9" s="195"/>
      <c r="SLZ9" s="195"/>
      <c r="SMA9" s="195"/>
      <c r="SMB9" s="195"/>
      <c r="SMC9" s="195"/>
      <c r="SMD9" s="195"/>
      <c r="SME9" s="195"/>
      <c r="SMF9" s="195"/>
      <c r="SMG9" s="195"/>
      <c r="SMH9" s="195"/>
      <c r="SMI9" s="195"/>
      <c r="SMJ9" s="195"/>
      <c r="SMK9" s="195"/>
      <c r="SML9" s="195"/>
      <c r="SMM9" s="195"/>
      <c r="SMN9" s="195"/>
      <c r="SMO9" s="195"/>
      <c r="SMP9" s="195"/>
      <c r="SMQ9" s="195"/>
      <c r="SMR9" s="195"/>
      <c r="SMS9" s="195"/>
      <c r="SMT9" s="195"/>
      <c r="SMU9" s="195"/>
      <c r="SMV9" s="195"/>
      <c r="SMW9" s="195"/>
      <c r="SMX9" s="195"/>
      <c r="SMY9" s="195"/>
      <c r="SMZ9" s="195"/>
      <c r="SNA9" s="195"/>
      <c r="SNB9" s="195"/>
      <c r="SNC9" s="195"/>
      <c r="SND9" s="195"/>
      <c r="SNE9" s="195"/>
      <c r="SNF9" s="195"/>
      <c r="SNG9" s="195"/>
      <c r="SNH9" s="195"/>
      <c r="SNI9" s="195"/>
      <c r="SNJ9" s="195"/>
      <c r="SNK9" s="195"/>
      <c r="SNL9" s="195"/>
      <c r="SNM9" s="195"/>
      <c r="SNN9" s="195"/>
      <c r="SNO9" s="195"/>
      <c r="SNP9" s="195"/>
      <c r="SNQ9" s="195"/>
      <c r="SNR9" s="195"/>
      <c r="SNS9" s="195"/>
      <c r="SNT9" s="195"/>
      <c r="SNU9" s="195"/>
      <c r="SNV9" s="195"/>
      <c r="SNW9" s="195"/>
      <c r="SNX9" s="195"/>
      <c r="SNY9" s="195"/>
      <c r="SNZ9" s="195"/>
      <c r="SOA9" s="195"/>
      <c r="SOB9" s="195"/>
      <c r="SOC9" s="195"/>
      <c r="SOD9" s="195"/>
      <c r="SOE9" s="195"/>
      <c r="SOF9" s="195"/>
      <c r="SOG9" s="195"/>
      <c r="SOH9" s="195"/>
      <c r="SOI9" s="195"/>
      <c r="SOJ9" s="195"/>
      <c r="SOK9" s="195"/>
      <c r="SOL9" s="195"/>
      <c r="SOM9" s="195"/>
      <c r="SON9" s="195"/>
      <c r="SOO9" s="195"/>
      <c r="SOP9" s="195"/>
      <c r="SOQ9" s="195"/>
      <c r="SOR9" s="195"/>
      <c r="SOS9" s="195"/>
      <c r="SOT9" s="195"/>
      <c r="SOU9" s="195"/>
      <c r="SOV9" s="195"/>
      <c r="SOW9" s="195"/>
      <c r="SOX9" s="195"/>
      <c r="SOY9" s="195"/>
      <c r="SOZ9" s="195"/>
      <c r="SPA9" s="195"/>
      <c r="SPB9" s="195"/>
      <c r="SPC9" s="195"/>
      <c r="SPD9" s="195"/>
      <c r="SPE9" s="195"/>
      <c r="SPF9" s="195"/>
      <c r="SPG9" s="195"/>
      <c r="SPH9" s="195"/>
      <c r="SPI9" s="195"/>
      <c r="SPJ9" s="195"/>
      <c r="SPK9" s="195"/>
      <c r="SPL9" s="195"/>
      <c r="SPM9" s="195"/>
      <c r="SPN9" s="195"/>
      <c r="SPO9" s="195"/>
      <c r="SPP9" s="195"/>
      <c r="SPQ9" s="195"/>
      <c r="SPR9" s="195"/>
      <c r="SPS9" s="195"/>
      <c r="SPT9" s="195"/>
      <c r="SPU9" s="195"/>
      <c r="SPV9" s="195"/>
      <c r="SPW9" s="195"/>
      <c r="SPX9" s="195"/>
      <c r="SPY9" s="195"/>
      <c r="SPZ9" s="195"/>
      <c r="SQA9" s="195"/>
      <c r="SQB9" s="195"/>
      <c r="SQC9" s="195"/>
      <c r="SQD9" s="195"/>
      <c r="SQE9" s="195"/>
      <c r="SQF9" s="195"/>
      <c r="SQG9" s="195"/>
      <c r="SQH9" s="195"/>
      <c r="SQI9" s="195"/>
      <c r="SQJ9" s="195"/>
      <c r="SQK9" s="195"/>
      <c r="SQL9" s="195"/>
      <c r="SQM9" s="195"/>
      <c r="SQN9" s="195"/>
      <c r="SQO9" s="195"/>
      <c r="SQP9" s="195"/>
      <c r="SQQ9" s="195"/>
      <c r="SQR9" s="195"/>
      <c r="SQS9" s="195"/>
      <c r="SQT9" s="195"/>
      <c r="SQU9" s="195"/>
      <c r="SQV9" s="195"/>
      <c r="SQW9" s="195"/>
      <c r="SQX9" s="195"/>
      <c r="SQY9" s="195"/>
      <c r="SQZ9" s="195"/>
      <c r="SRA9" s="195"/>
      <c r="SRB9" s="195"/>
      <c r="SRC9" s="195"/>
      <c r="SRD9" s="195"/>
      <c r="SRE9" s="195"/>
      <c r="SRF9" s="195"/>
      <c r="SRG9" s="195"/>
      <c r="SRH9" s="195"/>
      <c r="SRI9" s="195"/>
      <c r="SRJ9" s="195"/>
      <c r="SRK9" s="195"/>
      <c r="SRL9" s="195"/>
      <c r="SRM9" s="195"/>
      <c r="SRN9" s="195"/>
      <c r="SRO9" s="195"/>
      <c r="SRP9" s="195"/>
      <c r="SRQ9" s="195"/>
      <c r="SRR9" s="195"/>
      <c r="SRS9" s="195"/>
      <c r="SRT9" s="195"/>
      <c r="SRU9" s="195"/>
      <c r="SRV9" s="195"/>
      <c r="SRW9" s="195"/>
      <c r="SRX9" s="195"/>
      <c r="SRY9" s="195"/>
      <c r="SRZ9" s="195"/>
      <c r="SSA9" s="195"/>
      <c r="SSB9" s="195"/>
      <c r="SSC9" s="195"/>
      <c r="SSD9" s="195"/>
      <c r="SSE9" s="195"/>
      <c r="SSF9" s="195"/>
      <c r="SSG9" s="195"/>
      <c r="SSH9" s="195"/>
      <c r="SSI9" s="195"/>
      <c r="SSJ9" s="195"/>
      <c r="SSK9" s="195"/>
      <c r="SSL9" s="195"/>
      <c r="SSM9" s="195"/>
      <c r="SSN9" s="195"/>
      <c r="SSO9" s="195"/>
      <c r="SSP9" s="195"/>
      <c r="SSQ9" s="195"/>
      <c r="SSR9" s="195"/>
      <c r="SSS9" s="195"/>
      <c r="SST9" s="195"/>
      <c r="SSU9" s="195"/>
      <c r="SSV9" s="195"/>
      <c r="SSW9" s="195"/>
      <c r="SSX9" s="195"/>
      <c r="SSY9" s="195"/>
      <c r="SSZ9" s="195"/>
      <c r="STA9" s="195"/>
      <c r="STB9" s="195"/>
      <c r="STC9" s="195"/>
      <c r="STD9" s="195"/>
      <c r="STE9" s="195"/>
      <c r="STF9" s="195"/>
      <c r="STG9" s="195"/>
      <c r="STH9" s="195"/>
      <c r="STI9" s="195"/>
      <c r="STJ9" s="195"/>
      <c r="STK9" s="195"/>
      <c r="STL9" s="195"/>
      <c r="STM9" s="195"/>
      <c r="STN9" s="195"/>
      <c r="STO9" s="195"/>
      <c r="STP9" s="195"/>
      <c r="STQ9" s="195"/>
      <c r="STR9" s="195"/>
      <c r="STS9" s="195"/>
      <c r="STT9" s="195"/>
      <c r="STU9" s="195"/>
      <c r="STV9" s="195"/>
      <c r="STW9" s="195"/>
      <c r="STX9" s="195"/>
      <c r="STY9" s="195"/>
      <c r="STZ9" s="195"/>
      <c r="SUA9" s="195"/>
      <c r="SUB9" s="195"/>
      <c r="SUC9" s="195"/>
      <c r="SUD9" s="195"/>
      <c r="SUE9" s="195"/>
      <c r="SUF9" s="195"/>
      <c r="SUG9" s="195"/>
      <c r="SUH9" s="195"/>
      <c r="SUI9" s="195"/>
      <c r="SUJ9" s="195"/>
      <c r="SUK9" s="195"/>
      <c r="SUL9" s="195"/>
      <c r="SUM9" s="195"/>
      <c r="SUN9" s="195"/>
      <c r="SUO9" s="195"/>
      <c r="SUP9" s="195"/>
      <c r="SUQ9" s="195"/>
      <c r="SUR9" s="195"/>
      <c r="SUS9" s="195"/>
      <c r="SUT9" s="195"/>
      <c r="SUU9" s="195"/>
      <c r="SUV9" s="195"/>
      <c r="SUW9" s="195"/>
      <c r="SUX9" s="195"/>
      <c r="SUY9" s="195"/>
      <c r="SUZ9" s="195"/>
      <c r="SVA9" s="195"/>
      <c r="SVB9" s="195"/>
      <c r="SVC9" s="195"/>
      <c r="SVD9" s="195"/>
      <c r="SVE9" s="195"/>
      <c r="SVF9" s="195"/>
      <c r="SVG9" s="195"/>
      <c r="SVH9" s="195"/>
      <c r="SVI9" s="195"/>
      <c r="SVJ9" s="195"/>
      <c r="SVK9" s="195"/>
      <c r="SVL9" s="195"/>
      <c r="SVM9" s="195"/>
      <c r="SVN9" s="195"/>
      <c r="SVO9" s="195"/>
      <c r="SVP9" s="195"/>
      <c r="SVQ9" s="195"/>
      <c r="SVR9" s="195"/>
      <c r="SVS9" s="195"/>
      <c r="SVT9" s="195"/>
      <c r="SVU9" s="195"/>
      <c r="SVV9" s="195"/>
      <c r="SVW9" s="195"/>
      <c r="SVX9" s="195"/>
      <c r="SVY9" s="195"/>
      <c r="SVZ9" s="195"/>
      <c r="SWA9" s="195"/>
      <c r="SWB9" s="195"/>
      <c r="SWC9" s="195"/>
      <c r="SWD9" s="195"/>
      <c r="SWE9" s="195"/>
      <c r="SWF9" s="195"/>
      <c r="SWG9" s="195"/>
      <c r="SWH9" s="195"/>
      <c r="SWI9" s="195"/>
      <c r="SWJ9" s="195"/>
      <c r="SWK9" s="195"/>
      <c r="SWL9" s="195"/>
      <c r="SWM9" s="195"/>
      <c r="SWN9" s="195"/>
      <c r="SWO9" s="195"/>
      <c r="SWP9" s="195"/>
      <c r="SWQ9" s="195"/>
      <c r="SWR9" s="195"/>
      <c r="SWS9" s="195"/>
      <c r="SWT9" s="195"/>
      <c r="SWU9" s="195"/>
      <c r="SWV9" s="195"/>
      <c r="SWW9" s="195"/>
      <c r="SWX9" s="195"/>
      <c r="SWY9" s="195"/>
      <c r="SWZ9" s="195"/>
      <c r="SXA9" s="195"/>
      <c r="SXB9" s="195"/>
      <c r="SXC9" s="195"/>
      <c r="SXD9" s="195"/>
      <c r="SXE9" s="195"/>
      <c r="SXF9" s="195"/>
      <c r="SXG9" s="195"/>
      <c r="SXH9" s="195"/>
      <c r="SXI9" s="195"/>
      <c r="SXJ9" s="195"/>
      <c r="SXK9" s="195"/>
      <c r="SXL9" s="195"/>
      <c r="SXM9" s="195"/>
      <c r="SXN9" s="195"/>
      <c r="SXO9" s="195"/>
      <c r="SXP9" s="195"/>
      <c r="SXQ9" s="195"/>
      <c r="SXR9" s="195"/>
      <c r="SXS9" s="195"/>
      <c r="SXT9" s="195"/>
      <c r="SXU9" s="195"/>
      <c r="SXV9" s="195"/>
      <c r="SXW9" s="195"/>
      <c r="SXX9" s="195"/>
      <c r="SXY9" s="195"/>
      <c r="SXZ9" s="195"/>
      <c r="SYA9" s="195"/>
      <c r="SYB9" s="195"/>
      <c r="SYC9" s="195"/>
      <c r="SYD9" s="195"/>
      <c r="SYE9" s="195"/>
      <c r="SYF9" s="195"/>
      <c r="SYG9" s="195"/>
      <c r="SYH9" s="195"/>
      <c r="SYI9" s="195"/>
      <c r="SYJ9" s="195"/>
      <c r="SYK9" s="195"/>
      <c r="SYL9" s="195"/>
      <c r="SYM9" s="195"/>
      <c r="SYN9" s="195"/>
      <c r="SYO9" s="195"/>
      <c r="SYP9" s="195"/>
      <c r="SYQ9" s="195"/>
      <c r="SYR9" s="195"/>
      <c r="SYS9" s="195"/>
      <c r="SYT9" s="195"/>
      <c r="SYU9" s="195"/>
      <c r="SYV9" s="195"/>
      <c r="SYW9" s="195"/>
      <c r="SYX9" s="195"/>
      <c r="SYY9" s="195"/>
      <c r="SYZ9" s="195"/>
      <c r="SZA9" s="195"/>
      <c r="SZB9" s="195"/>
      <c r="SZC9" s="195"/>
      <c r="SZD9" s="195"/>
      <c r="SZE9" s="195"/>
      <c r="SZF9" s="195"/>
      <c r="SZG9" s="195"/>
      <c r="SZH9" s="195"/>
      <c r="SZI9" s="195"/>
      <c r="SZJ9" s="195"/>
      <c r="SZK9" s="195"/>
      <c r="SZL9" s="195"/>
      <c r="SZM9" s="195"/>
      <c r="SZN9" s="195"/>
      <c r="SZO9" s="195"/>
      <c r="SZP9" s="195"/>
      <c r="SZQ9" s="195"/>
      <c r="SZR9" s="195"/>
      <c r="SZS9" s="195"/>
      <c r="SZT9" s="195"/>
      <c r="SZU9" s="195"/>
      <c r="SZV9" s="195"/>
      <c r="SZW9" s="195"/>
      <c r="SZX9" s="195"/>
      <c r="SZY9" s="195"/>
      <c r="SZZ9" s="195"/>
      <c r="TAA9" s="195"/>
      <c r="TAB9" s="195"/>
      <c r="TAC9" s="195"/>
      <c r="TAD9" s="195"/>
      <c r="TAE9" s="195"/>
      <c r="TAF9" s="195"/>
      <c r="TAG9" s="195"/>
      <c r="TAH9" s="195"/>
      <c r="TAI9" s="195"/>
      <c r="TAJ9" s="195"/>
      <c r="TAK9" s="195"/>
      <c r="TAL9" s="195"/>
      <c r="TAM9" s="195"/>
      <c r="TAN9" s="195"/>
      <c r="TAO9" s="195"/>
      <c r="TAP9" s="195"/>
      <c r="TAQ9" s="195"/>
      <c r="TAR9" s="195"/>
      <c r="TAS9" s="195"/>
      <c r="TAT9" s="195"/>
      <c r="TAU9" s="195"/>
      <c r="TAV9" s="195"/>
      <c r="TAW9" s="195"/>
      <c r="TAX9" s="195"/>
      <c r="TAY9" s="195"/>
      <c r="TAZ9" s="195"/>
      <c r="TBA9" s="195"/>
      <c r="TBB9" s="195"/>
      <c r="TBC9" s="195"/>
      <c r="TBD9" s="195"/>
      <c r="TBE9" s="195"/>
      <c r="TBF9" s="195"/>
      <c r="TBG9" s="195"/>
      <c r="TBH9" s="195"/>
      <c r="TBI9" s="195"/>
      <c r="TBJ9" s="195"/>
      <c r="TBK9" s="195"/>
      <c r="TBL9" s="195"/>
      <c r="TBM9" s="195"/>
      <c r="TBN9" s="195"/>
      <c r="TBO9" s="195"/>
      <c r="TBP9" s="195"/>
      <c r="TBQ9" s="195"/>
      <c r="TBR9" s="195"/>
      <c r="TBS9" s="195"/>
      <c r="TBT9" s="195"/>
      <c r="TBU9" s="195"/>
      <c r="TBV9" s="195"/>
      <c r="TBW9" s="195"/>
      <c r="TBX9" s="195"/>
      <c r="TBY9" s="195"/>
      <c r="TBZ9" s="195"/>
      <c r="TCA9" s="195"/>
      <c r="TCB9" s="195"/>
      <c r="TCC9" s="195"/>
      <c r="TCD9" s="195"/>
      <c r="TCE9" s="195"/>
      <c r="TCF9" s="195"/>
      <c r="TCG9" s="195"/>
      <c r="TCH9" s="195"/>
      <c r="TCI9" s="195"/>
      <c r="TCJ9" s="195"/>
      <c r="TCK9" s="195"/>
      <c r="TCL9" s="195"/>
      <c r="TCM9" s="195"/>
      <c r="TCN9" s="195"/>
      <c r="TCO9" s="195"/>
      <c r="TCP9" s="195"/>
      <c r="TCQ9" s="195"/>
      <c r="TCR9" s="195"/>
      <c r="TCS9" s="195"/>
      <c r="TCT9" s="195"/>
      <c r="TCU9" s="195"/>
      <c r="TCV9" s="195"/>
      <c r="TCW9" s="195"/>
      <c r="TCX9" s="195"/>
      <c r="TCY9" s="195"/>
      <c r="TCZ9" s="195"/>
      <c r="TDA9" s="195"/>
      <c r="TDB9" s="195"/>
      <c r="TDC9" s="195"/>
      <c r="TDD9" s="195"/>
      <c r="TDE9" s="195"/>
      <c r="TDF9" s="195"/>
      <c r="TDG9" s="195"/>
      <c r="TDH9" s="195"/>
      <c r="TDI9" s="195"/>
      <c r="TDJ9" s="195"/>
      <c r="TDK9" s="195"/>
      <c r="TDL9" s="195"/>
      <c r="TDM9" s="195"/>
      <c r="TDN9" s="195"/>
      <c r="TDO9" s="195"/>
      <c r="TDP9" s="195"/>
      <c r="TDQ9" s="195"/>
      <c r="TDR9" s="195"/>
      <c r="TDS9" s="195"/>
      <c r="TDT9" s="195"/>
      <c r="TDU9" s="195"/>
      <c r="TDV9" s="195"/>
      <c r="TDW9" s="195"/>
      <c r="TDX9" s="195"/>
      <c r="TDY9" s="195"/>
      <c r="TDZ9" s="195"/>
      <c r="TEA9" s="195"/>
      <c r="TEB9" s="195"/>
      <c r="TEC9" s="195"/>
      <c r="TED9" s="195"/>
      <c r="TEE9" s="195"/>
      <c r="TEF9" s="195"/>
      <c r="TEG9" s="195"/>
      <c r="TEH9" s="195"/>
      <c r="TEI9" s="195"/>
      <c r="TEJ9" s="195"/>
      <c r="TEK9" s="195"/>
      <c r="TEL9" s="195"/>
      <c r="TEM9" s="195"/>
      <c r="TEN9" s="195"/>
      <c r="TEO9" s="195"/>
      <c r="TEP9" s="195"/>
      <c r="TEQ9" s="195"/>
      <c r="TER9" s="195"/>
      <c r="TES9" s="195"/>
      <c r="TET9" s="195"/>
      <c r="TEU9" s="195"/>
      <c r="TEV9" s="195"/>
      <c r="TEW9" s="195"/>
      <c r="TEX9" s="195"/>
      <c r="TEY9" s="195"/>
      <c r="TEZ9" s="195"/>
      <c r="TFA9" s="195"/>
      <c r="TFB9" s="195"/>
      <c r="TFC9" s="195"/>
      <c r="TFD9" s="195"/>
      <c r="TFE9" s="195"/>
      <c r="TFF9" s="195"/>
      <c r="TFG9" s="195"/>
      <c r="TFH9" s="195"/>
      <c r="TFI9" s="195"/>
      <c r="TFJ9" s="195"/>
      <c r="TFK9" s="195"/>
      <c r="TFL9" s="195"/>
      <c r="TFM9" s="195"/>
      <c r="TFN9" s="195"/>
      <c r="TFO9" s="195"/>
      <c r="TFP9" s="195"/>
      <c r="TFQ9" s="195"/>
      <c r="TFR9" s="195"/>
      <c r="TFS9" s="195"/>
      <c r="TFT9" s="195"/>
      <c r="TFU9" s="195"/>
      <c r="TFV9" s="195"/>
      <c r="TFW9" s="195"/>
      <c r="TFX9" s="195"/>
      <c r="TFY9" s="195"/>
      <c r="TFZ9" s="195"/>
      <c r="TGA9" s="195"/>
      <c r="TGB9" s="195"/>
      <c r="TGC9" s="195"/>
      <c r="TGD9" s="195"/>
      <c r="TGE9" s="195"/>
      <c r="TGF9" s="195"/>
      <c r="TGG9" s="195"/>
      <c r="TGH9" s="195"/>
      <c r="TGI9" s="195"/>
      <c r="TGJ9" s="195"/>
      <c r="TGK9" s="195"/>
      <c r="TGL9" s="195"/>
      <c r="TGM9" s="195"/>
      <c r="TGN9" s="195"/>
      <c r="TGO9" s="195"/>
      <c r="TGP9" s="195"/>
      <c r="TGQ9" s="195"/>
      <c r="TGR9" s="195"/>
      <c r="TGS9" s="195"/>
      <c r="TGT9" s="195"/>
      <c r="TGU9" s="195"/>
      <c r="TGV9" s="195"/>
      <c r="TGW9" s="195"/>
      <c r="TGX9" s="195"/>
      <c r="TGY9" s="195"/>
      <c r="TGZ9" s="195"/>
      <c r="THA9" s="195"/>
      <c r="THB9" s="195"/>
      <c r="THC9" s="195"/>
      <c r="THD9" s="195"/>
      <c r="THE9" s="195"/>
      <c r="THF9" s="195"/>
      <c r="THG9" s="195"/>
      <c r="THH9" s="195"/>
      <c r="THI9" s="195"/>
      <c r="THJ9" s="195"/>
      <c r="THK9" s="195"/>
      <c r="THL9" s="195"/>
      <c r="THM9" s="195"/>
      <c r="THN9" s="195"/>
      <c r="THO9" s="195"/>
      <c r="THP9" s="195"/>
      <c r="THQ9" s="195"/>
      <c r="THR9" s="195"/>
      <c r="THS9" s="195"/>
      <c r="THT9" s="195"/>
      <c r="THU9" s="195"/>
      <c r="THV9" s="195"/>
      <c r="THW9" s="195"/>
      <c r="THX9" s="195"/>
      <c r="THY9" s="195"/>
      <c r="THZ9" s="195"/>
      <c r="TIA9" s="195"/>
      <c r="TIB9" s="195"/>
      <c r="TIC9" s="195"/>
      <c r="TID9" s="195"/>
      <c r="TIE9" s="195"/>
      <c r="TIF9" s="195"/>
      <c r="TIG9" s="195"/>
      <c r="TIH9" s="195"/>
      <c r="TII9" s="195"/>
      <c r="TIJ9" s="195"/>
      <c r="TIK9" s="195"/>
      <c r="TIL9" s="195"/>
      <c r="TIM9" s="195"/>
      <c r="TIN9" s="195"/>
      <c r="TIO9" s="195"/>
      <c r="TIP9" s="195"/>
      <c r="TIQ9" s="195"/>
      <c r="TIR9" s="195"/>
      <c r="TIS9" s="195"/>
      <c r="TIT9" s="195"/>
      <c r="TIU9" s="195"/>
      <c r="TIV9" s="195"/>
      <c r="TIW9" s="195"/>
      <c r="TIX9" s="195"/>
      <c r="TIY9" s="195"/>
      <c r="TIZ9" s="195"/>
      <c r="TJA9" s="195"/>
      <c r="TJB9" s="195"/>
      <c r="TJC9" s="195"/>
      <c r="TJD9" s="195"/>
      <c r="TJE9" s="195"/>
      <c r="TJF9" s="195"/>
      <c r="TJG9" s="195"/>
      <c r="TJH9" s="195"/>
      <c r="TJI9" s="195"/>
      <c r="TJJ9" s="195"/>
      <c r="TJK9" s="195"/>
      <c r="TJL9" s="195"/>
      <c r="TJM9" s="195"/>
      <c r="TJN9" s="195"/>
      <c r="TJO9" s="195"/>
      <c r="TJP9" s="195"/>
      <c r="TJQ9" s="195"/>
      <c r="TJR9" s="195"/>
      <c r="TJS9" s="195"/>
      <c r="TJT9" s="195"/>
      <c r="TJU9" s="195"/>
      <c r="TJV9" s="195"/>
      <c r="TJW9" s="195"/>
      <c r="TJX9" s="195"/>
      <c r="TJY9" s="195"/>
      <c r="TJZ9" s="195"/>
      <c r="TKA9" s="195"/>
      <c r="TKB9" s="195"/>
      <c r="TKC9" s="195"/>
      <c r="TKD9" s="195"/>
      <c r="TKE9" s="195"/>
      <c r="TKF9" s="195"/>
      <c r="TKG9" s="195"/>
      <c r="TKH9" s="195"/>
      <c r="TKI9" s="195"/>
      <c r="TKJ9" s="195"/>
      <c r="TKK9" s="195"/>
      <c r="TKL9" s="195"/>
      <c r="TKM9" s="195"/>
      <c r="TKN9" s="195"/>
      <c r="TKO9" s="195"/>
      <c r="TKP9" s="195"/>
      <c r="TKQ9" s="195"/>
      <c r="TKR9" s="195"/>
      <c r="TKS9" s="195"/>
      <c r="TKT9" s="195"/>
      <c r="TKU9" s="195"/>
      <c r="TKV9" s="195"/>
      <c r="TKW9" s="195"/>
      <c r="TKX9" s="195"/>
      <c r="TKY9" s="195"/>
      <c r="TKZ9" s="195"/>
      <c r="TLA9" s="195"/>
      <c r="TLB9" s="195"/>
      <c r="TLC9" s="195"/>
      <c r="TLD9" s="195"/>
      <c r="TLE9" s="195"/>
      <c r="TLF9" s="195"/>
      <c r="TLG9" s="195"/>
      <c r="TLH9" s="195"/>
      <c r="TLI9" s="195"/>
      <c r="TLJ9" s="195"/>
      <c r="TLK9" s="195"/>
      <c r="TLL9" s="195"/>
      <c r="TLM9" s="195"/>
      <c r="TLN9" s="195"/>
      <c r="TLO9" s="195"/>
      <c r="TLP9" s="195"/>
      <c r="TLQ9" s="195"/>
      <c r="TLR9" s="195"/>
      <c r="TLS9" s="195"/>
      <c r="TLT9" s="195"/>
      <c r="TLU9" s="195"/>
      <c r="TLV9" s="195"/>
      <c r="TLW9" s="195"/>
      <c r="TLX9" s="195"/>
      <c r="TLY9" s="195"/>
      <c r="TLZ9" s="195"/>
      <c r="TMA9" s="195"/>
      <c r="TMB9" s="195"/>
      <c r="TMC9" s="195"/>
      <c r="TMD9" s="195"/>
      <c r="TME9" s="195"/>
      <c r="TMF9" s="195"/>
      <c r="TMG9" s="195"/>
      <c r="TMH9" s="195"/>
      <c r="TMI9" s="195"/>
      <c r="TMJ9" s="195"/>
      <c r="TMK9" s="195"/>
      <c r="TML9" s="195"/>
      <c r="TMM9" s="195"/>
      <c r="TMN9" s="195"/>
      <c r="TMO9" s="195"/>
      <c r="TMP9" s="195"/>
      <c r="TMQ9" s="195"/>
      <c r="TMR9" s="195"/>
      <c r="TMS9" s="195"/>
      <c r="TMT9" s="195"/>
      <c r="TMU9" s="195"/>
      <c r="TMV9" s="195"/>
      <c r="TMW9" s="195"/>
      <c r="TMX9" s="195"/>
      <c r="TMY9" s="195"/>
      <c r="TMZ9" s="195"/>
      <c r="TNA9" s="195"/>
      <c r="TNB9" s="195"/>
      <c r="TNC9" s="195"/>
      <c r="TND9" s="195"/>
      <c r="TNE9" s="195"/>
      <c r="TNF9" s="195"/>
      <c r="TNG9" s="195"/>
      <c r="TNH9" s="195"/>
      <c r="TNI9" s="195"/>
      <c r="TNJ9" s="195"/>
      <c r="TNK9" s="195"/>
      <c r="TNL9" s="195"/>
      <c r="TNM9" s="195"/>
      <c r="TNN9" s="195"/>
      <c r="TNO9" s="195"/>
      <c r="TNP9" s="195"/>
      <c r="TNQ9" s="195"/>
      <c r="TNR9" s="195"/>
      <c r="TNS9" s="195"/>
      <c r="TNT9" s="195"/>
      <c r="TNU9" s="195"/>
      <c r="TNV9" s="195"/>
      <c r="TNW9" s="195"/>
      <c r="TNX9" s="195"/>
      <c r="TNY9" s="195"/>
      <c r="TNZ9" s="195"/>
      <c r="TOA9" s="195"/>
      <c r="TOB9" s="195"/>
      <c r="TOC9" s="195"/>
      <c r="TOD9" s="195"/>
      <c r="TOE9" s="195"/>
      <c r="TOF9" s="195"/>
      <c r="TOG9" s="195"/>
      <c r="TOH9" s="195"/>
      <c r="TOI9" s="195"/>
      <c r="TOJ9" s="195"/>
      <c r="TOK9" s="195"/>
      <c r="TOL9" s="195"/>
      <c r="TOM9" s="195"/>
      <c r="TON9" s="195"/>
      <c r="TOO9" s="195"/>
      <c r="TOP9" s="195"/>
      <c r="TOQ9" s="195"/>
      <c r="TOR9" s="195"/>
      <c r="TOS9" s="195"/>
      <c r="TOT9" s="195"/>
      <c r="TOU9" s="195"/>
      <c r="TOV9" s="195"/>
      <c r="TOW9" s="195"/>
      <c r="TOX9" s="195"/>
      <c r="TOY9" s="195"/>
      <c r="TOZ9" s="195"/>
      <c r="TPA9" s="195"/>
      <c r="TPB9" s="195"/>
      <c r="TPC9" s="195"/>
      <c r="TPD9" s="195"/>
      <c r="TPE9" s="195"/>
      <c r="TPF9" s="195"/>
      <c r="TPG9" s="195"/>
      <c r="TPH9" s="195"/>
      <c r="TPI9" s="195"/>
      <c r="TPJ9" s="195"/>
      <c r="TPK9" s="195"/>
      <c r="TPL9" s="195"/>
      <c r="TPM9" s="195"/>
      <c r="TPN9" s="195"/>
      <c r="TPO9" s="195"/>
      <c r="TPP9" s="195"/>
      <c r="TPQ9" s="195"/>
      <c r="TPR9" s="195"/>
      <c r="TPS9" s="195"/>
      <c r="TPT9" s="195"/>
      <c r="TPU9" s="195"/>
      <c r="TPV9" s="195"/>
      <c r="TPW9" s="195"/>
      <c r="TPX9" s="195"/>
      <c r="TPY9" s="195"/>
      <c r="TPZ9" s="195"/>
      <c r="TQA9" s="195"/>
      <c r="TQB9" s="195"/>
      <c r="TQC9" s="195"/>
      <c r="TQD9" s="195"/>
      <c r="TQE9" s="195"/>
      <c r="TQF9" s="195"/>
      <c r="TQG9" s="195"/>
      <c r="TQH9" s="195"/>
      <c r="TQI9" s="195"/>
      <c r="TQJ9" s="195"/>
      <c r="TQK9" s="195"/>
      <c r="TQL9" s="195"/>
      <c r="TQM9" s="195"/>
      <c r="TQN9" s="195"/>
      <c r="TQO9" s="195"/>
      <c r="TQP9" s="195"/>
      <c r="TQQ9" s="195"/>
      <c r="TQR9" s="195"/>
      <c r="TQS9" s="195"/>
      <c r="TQT9" s="195"/>
      <c r="TQU9" s="195"/>
      <c r="TQV9" s="195"/>
      <c r="TQW9" s="195"/>
      <c r="TQX9" s="195"/>
      <c r="TQY9" s="195"/>
      <c r="TQZ9" s="195"/>
      <c r="TRA9" s="195"/>
      <c r="TRB9" s="195"/>
      <c r="TRC9" s="195"/>
      <c r="TRD9" s="195"/>
      <c r="TRE9" s="195"/>
      <c r="TRF9" s="195"/>
      <c r="TRG9" s="195"/>
      <c r="TRH9" s="195"/>
      <c r="TRI9" s="195"/>
      <c r="TRJ9" s="195"/>
      <c r="TRK9" s="195"/>
      <c r="TRL9" s="195"/>
      <c r="TRM9" s="195"/>
      <c r="TRN9" s="195"/>
      <c r="TRO9" s="195"/>
      <c r="TRP9" s="195"/>
      <c r="TRQ9" s="195"/>
      <c r="TRR9" s="195"/>
      <c r="TRS9" s="195"/>
      <c r="TRT9" s="195"/>
      <c r="TRU9" s="195"/>
      <c r="TRV9" s="195"/>
      <c r="TRW9" s="195"/>
      <c r="TRX9" s="195"/>
      <c r="TRY9" s="195"/>
      <c r="TRZ9" s="195"/>
      <c r="TSA9" s="195"/>
      <c r="TSB9" s="195"/>
      <c r="TSC9" s="195"/>
      <c r="TSD9" s="195"/>
      <c r="TSE9" s="195"/>
      <c r="TSF9" s="195"/>
      <c r="TSG9" s="195"/>
      <c r="TSH9" s="195"/>
      <c r="TSI9" s="195"/>
      <c r="TSJ9" s="195"/>
      <c r="TSK9" s="195"/>
      <c r="TSL9" s="195"/>
      <c r="TSM9" s="195"/>
      <c r="TSN9" s="195"/>
      <c r="TSO9" s="195"/>
      <c r="TSP9" s="195"/>
      <c r="TSQ9" s="195"/>
      <c r="TSR9" s="195"/>
      <c r="TSS9" s="195"/>
      <c r="TST9" s="195"/>
      <c r="TSU9" s="195"/>
      <c r="TSV9" s="195"/>
      <c r="TSW9" s="195"/>
      <c r="TSX9" s="195"/>
      <c r="TSY9" s="195"/>
      <c r="TSZ9" s="195"/>
      <c r="TTA9" s="195"/>
      <c r="TTB9" s="195"/>
      <c r="TTC9" s="195"/>
      <c r="TTD9" s="195"/>
      <c r="TTE9" s="195"/>
      <c r="TTF9" s="195"/>
      <c r="TTG9" s="195"/>
      <c r="TTH9" s="195"/>
      <c r="TTI9" s="195"/>
      <c r="TTJ9" s="195"/>
      <c r="TTK9" s="195"/>
      <c r="TTL9" s="195"/>
      <c r="TTM9" s="195"/>
      <c r="TTN9" s="195"/>
      <c r="TTO9" s="195"/>
      <c r="TTP9" s="195"/>
      <c r="TTQ9" s="195"/>
      <c r="TTR9" s="195"/>
      <c r="TTS9" s="195"/>
      <c r="TTT9" s="195"/>
      <c r="TTU9" s="195"/>
      <c r="TTV9" s="195"/>
      <c r="TTW9" s="195"/>
      <c r="TTX9" s="195"/>
      <c r="TTY9" s="195"/>
      <c r="TTZ9" s="195"/>
      <c r="TUA9" s="195"/>
      <c r="TUB9" s="195"/>
      <c r="TUC9" s="195"/>
      <c r="TUD9" s="195"/>
      <c r="TUE9" s="195"/>
      <c r="TUF9" s="195"/>
      <c r="TUG9" s="195"/>
      <c r="TUH9" s="195"/>
      <c r="TUI9" s="195"/>
      <c r="TUJ9" s="195"/>
      <c r="TUK9" s="195"/>
      <c r="TUL9" s="195"/>
      <c r="TUM9" s="195"/>
      <c r="TUN9" s="195"/>
      <c r="TUO9" s="195"/>
      <c r="TUP9" s="195"/>
      <c r="TUQ9" s="195"/>
      <c r="TUR9" s="195"/>
      <c r="TUS9" s="195"/>
      <c r="TUT9" s="195"/>
      <c r="TUU9" s="195"/>
      <c r="TUV9" s="195"/>
      <c r="TUW9" s="195"/>
      <c r="TUX9" s="195"/>
      <c r="TUY9" s="195"/>
      <c r="TUZ9" s="195"/>
      <c r="TVA9" s="195"/>
      <c r="TVB9" s="195"/>
      <c r="TVC9" s="195"/>
      <c r="TVD9" s="195"/>
      <c r="TVE9" s="195"/>
      <c r="TVF9" s="195"/>
      <c r="TVG9" s="195"/>
      <c r="TVH9" s="195"/>
      <c r="TVI9" s="195"/>
      <c r="TVJ9" s="195"/>
      <c r="TVK9" s="195"/>
      <c r="TVL9" s="195"/>
      <c r="TVM9" s="195"/>
      <c r="TVN9" s="195"/>
      <c r="TVO9" s="195"/>
      <c r="TVP9" s="195"/>
      <c r="TVQ9" s="195"/>
      <c r="TVR9" s="195"/>
      <c r="TVS9" s="195"/>
      <c r="TVT9" s="195"/>
      <c r="TVU9" s="195"/>
      <c r="TVV9" s="195"/>
      <c r="TVW9" s="195"/>
      <c r="TVX9" s="195"/>
      <c r="TVY9" s="195"/>
      <c r="TVZ9" s="195"/>
      <c r="TWA9" s="195"/>
      <c r="TWB9" s="195"/>
      <c r="TWC9" s="195"/>
      <c r="TWD9" s="195"/>
      <c r="TWE9" s="195"/>
      <c r="TWF9" s="195"/>
      <c r="TWG9" s="195"/>
      <c r="TWH9" s="195"/>
      <c r="TWI9" s="195"/>
      <c r="TWJ9" s="195"/>
      <c r="TWK9" s="195"/>
      <c r="TWL9" s="195"/>
      <c r="TWM9" s="195"/>
      <c r="TWN9" s="195"/>
      <c r="TWO9" s="195"/>
      <c r="TWP9" s="195"/>
      <c r="TWQ9" s="195"/>
      <c r="TWR9" s="195"/>
      <c r="TWS9" s="195"/>
      <c r="TWT9" s="195"/>
      <c r="TWU9" s="195"/>
      <c r="TWV9" s="195"/>
      <c r="TWW9" s="195"/>
      <c r="TWX9" s="195"/>
      <c r="TWY9" s="195"/>
      <c r="TWZ9" s="195"/>
      <c r="TXA9" s="195"/>
      <c r="TXB9" s="195"/>
      <c r="TXC9" s="195"/>
      <c r="TXD9" s="195"/>
      <c r="TXE9" s="195"/>
      <c r="TXF9" s="195"/>
      <c r="TXG9" s="195"/>
      <c r="TXH9" s="195"/>
      <c r="TXI9" s="195"/>
      <c r="TXJ9" s="195"/>
      <c r="TXK9" s="195"/>
      <c r="TXL9" s="195"/>
      <c r="TXM9" s="195"/>
      <c r="TXN9" s="195"/>
      <c r="TXO9" s="195"/>
      <c r="TXP9" s="195"/>
      <c r="TXQ9" s="195"/>
      <c r="TXR9" s="195"/>
      <c r="TXS9" s="195"/>
      <c r="TXT9" s="195"/>
      <c r="TXU9" s="195"/>
      <c r="TXV9" s="195"/>
      <c r="TXW9" s="195"/>
      <c r="TXX9" s="195"/>
      <c r="TXY9" s="195"/>
      <c r="TXZ9" s="195"/>
      <c r="TYA9" s="195"/>
      <c r="TYB9" s="195"/>
      <c r="TYC9" s="195"/>
      <c r="TYD9" s="195"/>
      <c r="TYE9" s="195"/>
      <c r="TYF9" s="195"/>
      <c r="TYG9" s="195"/>
      <c r="TYH9" s="195"/>
      <c r="TYI9" s="195"/>
      <c r="TYJ9" s="195"/>
      <c r="TYK9" s="195"/>
      <c r="TYL9" s="195"/>
      <c r="TYM9" s="195"/>
      <c r="TYN9" s="195"/>
      <c r="TYO9" s="195"/>
      <c r="TYP9" s="195"/>
      <c r="TYQ9" s="195"/>
      <c r="TYR9" s="195"/>
      <c r="TYS9" s="195"/>
      <c r="TYT9" s="195"/>
      <c r="TYU9" s="195"/>
      <c r="TYV9" s="195"/>
      <c r="TYW9" s="195"/>
      <c r="TYX9" s="195"/>
      <c r="TYY9" s="195"/>
      <c r="TYZ9" s="195"/>
      <c r="TZA9" s="195"/>
      <c r="TZB9" s="195"/>
      <c r="TZC9" s="195"/>
      <c r="TZD9" s="195"/>
      <c r="TZE9" s="195"/>
      <c r="TZF9" s="195"/>
      <c r="TZG9" s="195"/>
      <c r="TZH9" s="195"/>
      <c r="TZI9" s="195"/>
      <c r="TZJ9" s="195"/>
      <c r="TZK9" s="195"/>
      <c r="TZL9" s="195"/>
      <c r="TZM9" s="195"/>
      <c r="TZN9" s="195"/>
      <c r="TZO9" s="195"/>
      <c r="TZP9" s="195"/>
      <c r="TZQ9" s="195"/>
      <c r="TZR9" s="195"/>
      <c r="TZS9" s="195"/>
      <c r="TZT9" s="195"/>
      <c r="TZU9" s="195"/>
      <c r="TZV9" s="195"/>
      <c r="TZW9" s="195"/>
      <c r="TZX9" s="195"/>
      <c r="TZY9" s="195"/>
      <c r="TZZ9" s="195"/>
      <c r="UAA9" s="195"/>
      <c r="UAB9" s="195"/>
      <c r="UAC9" s="195"/>
      <c r="UAD9" s="195"/>
      <c r="UAE9" s="195"/>
      <c r="UAF9" s="195"/>
      <c r="UAG9" s="195"/>
      <c r="UAH9" s="195"/>
      <c r="UAI9" s="195"/>
      <c r="UAJ9" s="195"/>
      <c r="UAK9" s="195"/>
      <c r="UAL9" s="195"/>
      <c r="UAM9" s="195"/>
      <c r="UAN9" s="195"/>
      <c r="UAO9" s="195"/>
      <c r="UAP9" s="195"/>
      <c r="UAQ9" s="195"/>
      <c r="UAR9" s="195"/>
      <c r="UAS9" s="195"/>
      <c r="UAT9" s="195"/>
      <c r="UAU9" s="195"/>
      <c r="UAV9" s="195"/>
      <c r="UAW9" s="195"/>
      <c r="UAX9" s="195"/>
      <c r="UAY9" s="195"/>
      <c r="UAZ9" s="195"/>
      <c r="UBA9" s="195"/>
      <c r="UBB9" s="195"/>
      <c r="UBC9" s="195"/>
      <c r="UBD9" s="195"/>
      <c r="UBE9" s="195"/>
      <c r="UBF9" s="195"/>
      <c r="UBG9" s="195"/>
      <c r="UBH9" s="195"/>
      <c r="UBI9" s="195"/>
      <c r="UBJ9" s="195"/>
      <c r="UBK9" s="195"/>
      <c r="UBL9" s="195"/>
      <c r="UBM9" s="195"/>
      <c r="UBN9" s="195"/>
      <c r="UBO9" s="195"/>
      <c r="UBP9" s="195"/>
      <c r="UBQ9" s="195"/>
      <c r="UBR9" s="195"/>
      <c r="UBS9" s="195"/>
      <c r="UBT9" s="195"/>
      <c r="UBU9" s="195"/>
      <c r="UBV9" s="195"/>
      <c r="UBW9" s="195"/>
      <c r="UBX9" s="195"/>
      <c r="UBY9" s="195"/>
      <c r="UBZ9" s="195"/>
      <c r="UCA9" s="195"/>
      <c r="UCB9" s="195"/>
      <c r="UCC9" s="195"/>
      <c r="UCD9" s="195"/>
      <c r="UCE9" s="195"/>
      <c r="UCF9" s="195"/>
      <c r="UCG9" s="195"/>
      <c r="UCH9" s="195"/>
      <c r="UCI9" s="195"/>
      <c r="UCJ9" s="195"/>
      <c r="UCK9" s="195"/>
      <c r="UCL9" s="195"/>
      <c r="UCM9" s="195"/>
      <c r="UCN9" s="195"/>
      <c r="UCO9" s="195"/>
      <c r="UCP9" s="195"/>
      <c r="UCQ9" s="195"/>
      <c r="UCR9" s="195"/>
      <c r="UCS9" s="195"/>
      <c r="UCT9" s="195"/>
      <c r="UCU9" s="195"/>
      <c r="UCV9" s="195"/>
      <c r="UCW9" s="195"/>
      <c r="UCX9" s="195"/>
      <c r="UCY9" s="195"/>
      <c r="UCZ9" s="195"/>
      <c r="UDA9" s="195"/>
      <c r="UDB9" s="195"/>
      <c r="UDC9" s="195"/>
      <c r="UDD9" s="195"/>
      <c r="UDE9" s="195"/>
      <c r="UDF9" s="195"/>
      <c r="UDG9" s="195"/>
      <c r="UDH9" s="195"/>
      <c r="UDI9" s="195"/>
      <c r="UDJ9" s="195"/>
      <c r="UDK9" s="195"/>
      <c r="UDL9" s="195"/>
      <c r="UDM9" s="195"/>
      <c r="UDN9" s="195"/>
      <c r="UDO9" s="195"/>
      <c r="UDP9" s="195"/>
      <c r="UDQ9" s="195"/>
      <c r="UDR9" s="195"/>
      <c r="UDS9" s="195"/>
      <c r="UDT9" s="195"/>
      <c r="UDU9" s="195"/>
      <c r="UDV9" s="195"/>
      <c r="UDW9" s="195"/>
      <c r="UDX9" s="195"/>
      <c r="UDY9" s="195"/>
      <c r="UDZ9" s="195"/>
      <c r="UEA9" s="195"/>
      <c r="UEB9" s="195"/>
      <c r="UEC9" s="195"/>
      <c r="UED9" s="195"/>
      <c r="UEE9" s="195"/>
      <c r="UEF9" s="195"/>
      <c r="UEG9" s="195"/>
      <c r="UEH9" s="195"/>
      <c r="UEI9" s="195"/>
      <c r="UEJ9" s="195"/>
      <c r="UEK9" s="195"/>
      <c r="UEL9" s="195"/>
      <c r="UEM9" s="195"/>
      <c r="UEN9" s="195"/>
      <c r="UEO9" s="195"/>
      <c r="UEP9" s="195"/>
      <c r="UEQ9" s="195"/>
      <c r="UER9" s="195"/>
      <c r="UES9" s="195"/>
      <c r="UET9" s="195"/>
      <c r="UEU9" s="195"/>
      <c r="UEV9" s="195"/>
      <c r="UEW9" s="195"/>
      <c r="UEX9" s="195"/>
      <c r="UEY9" s="195"/>
      <c r="UEZ9" s="195"/>
      <c r="UFA9" s="195"/>
      <c r="UFB9" s="195"/>
      <c r="UFC9" s="195"/>
      <c r="UFD9" s="195"/>
      <c r="UFE9" s="195"/>
      <c r="UFF9" s="195"/>
      <c r="UFG9" s="195"/>
      <c r="UFH9" s="195"/>
      <c r="UFI9" s="195"/>
      <c r="UFJ9" s="195"/>
      <c r="UFK9" s="195"/>
      <c r="UFL9" s="195"/>
      <c r="UFM9" s="195"/>
      <c r="UFN9" s="195"/>
      <c r="UFO9" s="195"/>
      <c r="UFP9" s="195"/>
      <c r="UFQ9" s="195"/>
      <c r="UFR9" s="195"/>
      <c r="UFS9" s="195"/>
      <c r="UFT9" s="195"/>
      <c r="UFU9" s="195"/>
      <c r="UFV9" s="195"/>
      <c r="UFW9" s="195"/>
      <c r="UFX9" s="195"/>
      <c r="UFY9" s="195"/>
      <c r="UFZ9" s="195"/>
      <c r="UGA9" s="195"/>
      <c r="UGB9" s="195"/>
      <c r="UGC9" s="195"/>
      <c r="UGD9" s="195"/>
      <c r="UGE9" s="195"/>
      <c r="UGF9" s="195"/>
      <c r="UGG9" s="195"/>
      <c r="UGH9" s="195"/>
      <c r="UGI9" s="195"/>
      <c r="UGJ9" s="195"/>
      <c r="UGK9" s="195"/>
      <c r="UGL9" s="195"/>
      <c r="UGM9" s="195"/>
      <c r="UGN9" s="195"/>
      <c r="UGO9" s="195"/>
      <c r="UGP9" s="195"/>
      <c r="UGQ9" s="195"/>
      <c r="UGR9" s="195"/>
      <c r="UGS9" s="195"/>
      <c r="UGT9" s="195"/>
      <c r="UGU9" s="195"/>
      <c r="UGV9" s="195"/>
      <c r="UGW9" s="195"/>
      <c r="UGX9" s="195"/>
      <c r="UGY9" s="195"/>
      <c r="UGZ9" s="195"/>
      <c r="UHA9" s="195"/>
      <c r="UHB9" s="195"/>
      <c r="UHC9" s="195"/>
      <c r="UHD9" s="195"/>
      <c r="UHE9" s="195"/>
      <c r="UHF9" s="195"/>
      <c r="UHG9" s="195"/>
      <c r="UHH9" s="195"/>
      <c r="UHI9" s="195"/>
      <c r="UHJ9" s="195"/>
      <c r="UHK9" s="195"/>
      <c r="UHL9" s="195"/>
      <c r="UHM9" s="195"/>
      <c r="UHN9" s="195"/>
      <c r="UHO9" s="195"/>
      <c r="UHP9" s="195"/>
      <c r="UHQ9" s="195"/>
      <c r="UHR9" s="195"/>
      <c r="UHS9" s="195"/>
      <c r="UHT9" s="195"/>
      <c r="UHU9" s="195"/>
      <c r="UHV9" s="195"/>
      <c r="UHW9" s="195"/>
      <c r="UHX9" s="195"/>
      <c r="UHY9" s="195"/>
      <c r="UHZ9" s="195"/>
      <c r="UIA9" s="195"/>
      <c r="UIB9" s="195"/>
      <c r="UIC9" s="195"/>
      <c r="UID9" s="195"/>
      <c r="UIE9" s="195"/>
      <c r="UIF9" s="195"/>
      <c r="UIG9" s="195"/>
      <c r="UIH9" s="195"/>
      <c r="UII9" s="195"/>
      <c r="UIJ9" s="195"/>
      <c r="UIK9" s="195"/>
      <c r="UIL9" s="195"/>
      <c r="UIM9" s="195"/>
      <c r="UIN9" s="195"/>
      <c r="UIO9" s="195"/>
      <c r="UIP9" s="195"/>
      <c r="UIQ9" s="195"/>
      <c r="UIR9" s="195"/>
      <c r="UIS9" s="195"/>
      <c r="UIT9" s="195"/>
      <c r="UIU9" s="195"/>
      <c r="UIV9" s="195"/>
      <c r="UIW9" s="195"/>
      <c r="UIX9" s="195"/>
      <c r="UIY9" s="195"/>
      <c r="UIZ9" s="195"/>
      <c r="UJA9" s="195"/>
      <c r="UJB9" s="195"/>
      <c r="UJC9" s="195"/>
      <c r="UJD9" s="195"/>
      <c r="UJE9" s="195"/>
      <c r="UJF9" s="195"/>
      <c r="UJG9" s="195"/>
      <c r="UJH9" s="195"/>
      <c r="UJI9" s="195"/>
      <c r="UJJ9" s="195"/>
      <c r="UJK9" s="195"/>
      <c r="UJL9" s="195"/>
      <c r="UJM9" s="195"/>
      <c r="UJN9" s="195"/>
      <c r="UJO9" s="195"/>
      <c r="UJP9" s="195"/>
      <c r="UJQ9" s="195"/>
      <c r="UJR9" s="195"/>
      <c r="UJS9" s="195"/>
      <c r="UJT9" s="195"/>
      <c r="UJU9" s="195"/>
      <c r="UJV9" s="195"/>
      <c r="UJW9" s="195"/>
      <c r="UJX9" s="195"/>
      <c r="UJY9" s="195"/>
      <c r="UJZ9" s="195"/>
      <c r="UKA9" s="195"/>
      <c r="UKB9" s="195"/>
      <c r="UKC9" s="195"/>
      <c r="UKD9" s="195"/>
      <c r="UKE9" s="195"/>
      <c r="UKF9" s="195"/>
      <c r="UKG9" s="195"/>
      <c r="UKH9" s="195"/>
      <c r="UKI9" s="195"/>
      <c r="UKJ9" s="195"/>
      <c r="UKK9" s="195"/>
      <c r="UKL9" s="195"/>
      <c r="UKM9" s="195"/>
      <c r="UKN9" s="195"/>
      <c r="UKO9" s="195"/>
      <c r="UKP9" s="195"/>
      <c r="UKQ9" s="195"/>
      <c r="UKR9" s="195"/>
      <c r="UKS9" s="195"/>
      <c r="UKT9" s="195"/>
      <c r="UKU9" s="195"/>
      <c r="UKV9" s="195"/>
      <c r="UKW9" s="195"/>
      <c r="UKX9" s="195"/>
      <c r="UKY9" s="195"/>
      <c r="UKZ9" s="195"/>
      <c r="ULA9" s="195"/>
      <c r="ULB9" s="195"/>
      <c r="ULC9" s="195"/>
      <c r="ULD9" s="195"/>
      <c r="ULE9" s="195"/>
      <c r="ULF9" s="195"/>
      <c r="ULG9" s="195"/>
      <c r="ULH9" s="195"/>
      <c r="ULI9" s="195"/>
      <c r="ULJ9" s="195"/>
      <c r="ULK9" s="195"/>
      <c r="ULL9" s="195"/>
      <c r="ULM9" s="195"/>
      <c r="ULN9" s="195"/>
      <c r="ULO9" s="195"/>
      <c r="ULP9" s="195"/>
      <c r="ULQ9" s="195"/>
      <c r="ULR9" s="195"/>
      <c r="ULS9" s="195"/>
      <c r="ULT9" s="195"/>
      <c r="ULU9" s="195"/>
      <c r="ULV9" s="195"/>
      <c r="ULW9" s="195"/>
      <c r="ULX9" s="195"/>
      <c r="ULY9" s="195"/>
      <c r="ULZ9" s="195"/>
      <c r="UMA9" s="195"/>
      <c r="UMB9" s="195"/>
      <c r="UMC9" s="195"/>
      <c r="UMD9" s="195"/>
      <c r="UME9" s="195"/>
      <c r="UMF9" s="195"/>
      <c r="UMG9" s="195"/>
      <c r="UMH9" s="195"/>
      <c r="UMI9" s="195"/>
      <c r="UMJ9" s="195"/>
      <c r="UMK9" s="195"/>
      <c r="UML9" s="195"/>
      <c r="UMM9" s="195"/>
      <c r="UMN9" s="195"/>
      <c r="UMO9" s="195"/>
      <c r="UMP9" s="195"/>
      <c r="UMQ9" s="195"/>
      <c r="UMR9" s="195"/>
      <c r="UMS9" s="195"/>
      <c r="UMT9" s="195"/>
      <c r="UMU9" s="195"/>
      <c r="UMV9" s="195"/>
      <c r="UMW9" s="195"/>
      <c r="UMX9" s="195"/>
      <c r="UMY9" s="195"/>
      <c r="UMZ9" s="195"/>
      <c r="UNA9" s="195"/>
      <c r="UNB9" s="195"/>
      <c r="UNC9" s="195"/>
      <c r="UND9" s="195"/>
      <c r="UNE9" s="195"/>
      <c r="UNF9" s="195"/>
      <c r="UNG9" s="195"/>
      <c r="UNH9" s="195"/>
      <c r="UNI9" s="195"/>
      <c r="UNJ9" s="195"/>
      <c r="UNK9" s="195"/>
      <c r="UNL9" s="195"/>
      <c r="UNM9" s="195"/>
      <c r="UNN9" s="195"/>
      <c r="UNO9" s="195"/>
      <c r="UNP9" s="195"/>
      <c r="UNQ9" s="195"/>
      <c r="UNR9" s="195"/>
      <c r="UNS9" s="195"/>
      <c r="UNT9" s="195"/>
      <c r="UNU9" s="195"/>
      <c r="UNV9" s="195"/>
      <c r="UNW9" s="195"/>
      <c r="UNX9" s="195"/>
      <c r="UNY9" s="195"/>
      <c r="UNZ9" s="195"/>
      <c r="UOA9" s="195"/>
      <c r="UOB9" s="195"/>
      <c r="UOC9" s="195"/>
      <c r="UOD9" s="195"/>
      <c r="UOE9" s="195"/>
      <c r="UOF9" s="195"/>
      <c r="UOG9" s="195"/>
      <c r="UOH9" s="195"/>
      <c r="UOI9" s="195"/>
      <c r="UOJ9" s="195"/>
      <c r="UOK9" s="195"/>
      <c r="UOL9" s="195"/>
      <c r="UOM9" s="195"/>
      <c r="UON9" s="195"/>
      <c r="UOO9" s="195"/>
      <c r="UOP9" s="195"/>
      <c r="UOQ9" s="195"/>
      <c r="UOR9" s="195"/>
      <c r="UOS9" s="195"/>
      <c r="UOT9" s="195"/>
      <c r="UOU9" s="195"/>
      <c r="UOV9" s="195"/>
      <c r="UOW9" s="195"/>
      <c r="UOX9" s="195"/>
      <c r="UOY9" s="195"/>
      <c r="UOZ9" s="195"/>
      <c r="UPA9" s="195"/>
      <c r="UPB9" s="195"/>
      <c r="UPC9" s="195"/>
      <c r="UPD9" s="195"/>
      <c r="UPE9" s="195"/>
      <c r="UPF9" s="195"/>
      <c r="UPG9" s="195"/>
      <c r="UPH9" s="195"/>
      <c r="UPI9" s="195"/>
      <c r="UPJ9" s="195"/>
      <c r="UPK9" s="195"/>
      <c r="UPL9" s="195"/>
      <c r="UPM9" s="195"/>
      <c r="UPN9" s="195"/>
      <c r="UPO9" s="195"/>
      <c r="UPP9" s="195"/>
      <c r="UPQ9" s="195"/>
      <c r="UPR9" s="195"/>
      <c r="UPS9" s="195"/>
      <c r="UPT9" s="195"/>
      <c r="UPU9" s="195"/>
      <c r="UPV9" s="195"/>
      <c r="UPW9" s="195"/>
      <c r="UPX9" s="195"/>
      <c r="UPY9" s="195"/>
      <c r="UPZ9" s="195"/>
      <c r="UQA9" s="195"/>
      <c r="UQB9" s="195"/>
      <c r="UQC9" s="195"/>
      <c r="UQD9" s="195"/>
      <c r="UQE9" s="195"/>
      <c r="UQF9" s="195"/>
      <c r="UQG9" s="195"/>
      <c r="UQH9" s="195"/>
      <c r="UQI9" s="195"/>
      <c r="UQJ9" s="195"/>
      <c r="UQK9" s="195"/>
      <c r="UQL9" s="195"/>
      <c r="UQM9" s="195"/>
      <c r="UQN9" s="195"/>
      <c r="UQO9" s="195"/>
      <c r="UQP9" s="195"/>
      <c r="UQQ9" s="195"/>
      <c r="UQR9" s="195"/>
      <c r="UQS9" s="195"/>
      <c r="UQT9" s="195"/>
      <c r="UQU9" s="195"/>
      <c r="UQV9" s="195"/>
      <c r="UQW9" s="195"/>
      <c r="UQX9" s="195"/>
      <c r="UQY9" s="195"/>
      <c r="UQZ9" s="195"/>
      <c r="URA9" s="195"/>
      <c r="URB9" s="195"/>
      <c r="URC9" s="195"/>
      <c r="URD9" s="195"/>
      <c r="URE9" s="195"/>
      <c r="URF9" s="195"/>
      <c r="URG9" s="195"/>
      <c r="URH9" s="195"/>
      <c r="URI9" s="195"/>
      <c r="URJ9" s="195"/>
      <c r="URK9" s="195"/>
      <c r="URL9" s="195"/>
      <c r="URM9" s="195"/>
      <c r="URN9" s="195"/>
      <c r="URO9" s="195"/>
      <c r="URP9" s="195"/>
      <c r="URQ9" s="195"/>
      <c r="URR9" s="195"/>
      <c r="URS9" s="195"/>
      <c r="URT9" s="195"/>
      <c r="URU9" s="195"/>
      <c r="URV9" s="195"/>
      <c r="URW9" s="195"/>
      <c r="URX9" s="195"/>
      <c r="URY9" s="195"/>
      <c r="URZ9" s="195"/>
      <c r="USA9" s="195"/>
      <c r="USB9" s="195"/>
      <c r="USC9" s="195"/>
      <c r="USD9" s="195"/>
      <c r="USE9" s="195"/>
      <c r="USF9" s="195"/>
      <c r="USG9" s="195"/>
      <c r="USH9" s="195"/>
      <c r="USI9" s="195"/>
      <c r="USJ9" s="195"/>
      <c r="USK9" s="195"/>
      <c r="USL9" s="195"/>
      <c r="USM9" s="195"/>
      <c r="USN9" s="195"/>
      <c r="USO9" s="195"/>
      <c r="USP9" s="195"/>
      <c r="USQ9" s="195"/>
      <c r="USR9" s="195"/>
      <c r="USS9" s="195"/>
      <c r="UST9" s="195"/>
      <c r="USU9" s="195"/>
      <c r="USV9" s="195"/>
      <c r="USW9" s="195"/>
      <c r="USX9" s="195"/>
      <c r="USY9" s="195"/>
      <c r="USZ9" s="195"/>
      <c r="UTA9" s="195"/>
      <c r="UTB9" s="195"/>
      <c r="UTC9" s="195"/>
      <c r="UTD9" s="195"/>
      <c r="UTE9" s="195"/>
      <c r="UTF9" s="195"/>
      <c r="UTG9" s="195"/>
      <c r="UTH9" s="195"/>
      <c r="UTI9" s="195"/>
      <c r="UTJ9" s="195"/>
      <c r="UTK9" s="195"/>
      <c r="UTL9" s="195"/>
      <c r="UTM9" s="195"/>
      <c r="UTN9" s="195"/>
      <c r="UTO9" s="195"/>
      <c r="UTP9" s="195"/>
      <c r="UTQ9" s="195"/>
      <c r="UTR9" s="195"/>
      <c r="UTS9" s="195"/>
      <c r="UTT9" s="195"/>
      <c r="UTU9" s="195"/>
      <c r="UTV9" s="195"/>
      <c r="UTW9" s="195"/>
      <c r="UTX9" s="195"/>
      <c r="UTY9" s="195"/>
      <c r="UTZ9" s="195"/>
      <c r="UUA9" s="195"/>
      <c r="UUB9" s="195"/>
      <c r="UUC9" s="195"/>
      <c r="UUD9" s="195"/>
      <c r="UUE9" s="195"/>
      <c r="UUF9" s="195"/>
      <c r="UUG9" s="195"/>
      <c r="UUH9" s="195"/>
      <c r="UUI9" s="195"/>
      <c r="UUJ9" s="195"/>
      <c r="UUK9" s="195"/>
      <c r="UUL9" s="195"/>
      <c r="UUM9" s="195"/>
      <c r="UUN9" s="195"/>
      <c r="UUO9" s="195"/>
      <c r="UUP9" s="195"/>
      <c r="UUQ9" s="195"/>
      <c r="UUR9" s="195"/>
      <c r="UUS9" s="195"/>
      <c r="UUT9" s="195"/>
      <c r="UUU9" s="195"/>
      <c r="UUV9" s="195"/>
      <c r="UUW9" s="195"/>
      <c r="UUX9" s="195"/>
      <c r="UUY9" s="195"/>
      <c r="UUZ9" s="195"/>
      <c r="UVA9" s="195"/>
      <c r="UVB9" s="195"/>
      <c r="UVC9" s="195"/>
      <c r="UVD9" s="195"/>
      <c r="UVE9" s="195"/>
      <c r="UVF9" s="195"/>
      <c r="UVG9" s="195"/>
      <c r="UVH9" s="195"/>
      <c r="UVI9" s="195"/>
      <c r="UVJ9" s="195"/>
      <c r="UVK9" s="195"/>
      <c r="UVL9" s="195"/>
      <c r="UVM9" s="195"/>
      <c r="UVN9" s="195"/>
      <c r="UVO9" s="195"/>
      <c r="UVP9" s="195"/>
      <c r="UVQ9" s="195"/>
      <c r="UVR9" s="195"/>
      <c r="UVS9" s="195"/>
      <c r="UVT9" s="195"/>
      <c r="UVU9" s="195"/>
      <c r="UVV9" s="195"/>
      <c r="UVW9" s="195"/>
      <c r="UVX9" s="195"/>
      <c r="UVY9" s="195"/>
      <c r="UVZ9" s="195"/>
      <c r="UWA9" s="195"/>
      <c r="UWB9" s="195"/>
      <c r="UWC9" s="195"/>
      <c r="UWD9" s="195"/>
      <c r="UWE9" s="195"/>
      <c r="UWF9" s="195"/>
      <c r="UWG9" s="195"/>
      <c r="UWH9" s="195"/>
      <c r="UWI9" s="195"/>
      <c r="UWJ9" s="195"/>
      <c r="UWK9" s="195"/>
      <c r="UWL9" s="195"/>
      <c r="UWM9" s="195"/>
      <c r="UWN9" s="195"/>
      <c r="UWO9" s="195"/>
      <c r="UWP9" s="195"/>
      <c r="UWQ9" s="195"/>
      <c r="UWR9" s="195"/>
      <c r="UWS9" s="195"/>
      <c r="UWT9" s="195"/>
      <c r="UWU9" s="195"/>
      <c r="UWV9" s="195"/>
      <c r="UWW9" s="195"/>
      <c r="UWX9" s="195"/>
      <c r="UWY9" s="195"/>
      <c r="UWZ9" s="195"/>
      <c r="UXA9" s="195"/>
      <c r="UXB9" s="195"/>
      <c r="UXC9" s="195"/>
      <c r="UXD9" s="195"/>
      <c r="UXE9" s="195"/>
      <c r="UXF9" s="195"/>
      <c r="UXG9" s="195"/>
      <c r="UXH9" s="195"/>
      <c r="UXI9" s="195"/>
      <c r="UXJ9" s="195"/>
      <c r="UXK9" s="195"/>
      <c r="UXL9" s="195"/>
      <c r="UXM9" s="195"/>
      <c r="UXN9" s="195"/>
      <c r="UXO9" s="195"/>
      <c r="UXP9" s="195"/>
      <c r="UXQ9" s="195"/>
      <c r="UXR9" s="195"/>
      <c r="UXS9" s="195"/>
      <c r="UXT9" s="195"/>
      <c r="UXU9" s="195"/>
      <c r="UXV9" s="195"/>
      <c r="UXW9" s="195"/>
      <c r="UXX9" s="195"/>
      <c r="UXY9" s="195"/>
      <c r="UXZ9" s="195"/>
      <c r="UYA9" s="195"/>
      <c r="UYB9" s="195"/>
      <c r="UYC9" s="195"/>
      <c r="UYD9" s="195"/>
      <c r="UYE9" s="195"/>
      <c r="UYF9" s="195"/>
      <c r="UYG9" s="195"/>
      <c r="UYH9" s="195"/>
      <c r="UYI9" s="195"/>
      <c r="UYJ9" s="195"/>
      <c r="UYK9" s="195"/>
      <c r="UYL9" s="195"/>
      <c r="UYM9" s="195"/>
      <c r="UYN9" s="195"/>
      <c r="UYO9" s="195"/>
      <c r="UYP9" s="195"/>
      <c r="UYQ9" s="195"/>
      <c r="UYR9" s="195"/>
      <c r="UYS9" s="195"/>
      <c r="UYT9" s="195"/>
      <c r="UYU9" s="195"/>
      <c r="UYV9" s="195"/>
      <c r="UYW9" s="195"/>
      <c r="UYX9" s="195"/>
      <c r="UYY9" s="195"/>
      <c r="UYZ9" s="195"/>
      <c r="UZA9" s="195"/>
      <c r="UZB9" s="195"/>
      <c r="UZC9" s="195"/>
      <c r="UZD9" s="195"/>
      <c r="UZE9" s="195"/>
      <c r="UZF9" s="195"/>
      <c r="UZG9" s="195"/>
      <c r="UZH9" s="195"/>
      <c r="UZI9" s="195"/>
      <c r="UZJ9" s="195"/>
      <c r="UZK9" s="195"/>
      <c r="UZL9" s="195"/>
      <c r="UZM9" s="195"/>
      <c r="UZN9" s="195"/>
      <c r="UZO9" s="195"/>
      <c r="UZP9" s="195"/>
      <c r="UZQ9" s="195"/>
      <c r="UZR9" s="195"/>
      <c r="UZS9" s="195"/>
      <c r="UZT9" s="195"/>
      <c r="UZU9" s="195"/>
      <c r="UZV9" s="195"/>
      <c r="UZW9" s="195"/>
      <c r="UZX9" s="195"/>
      <c r="UZY9" s="195"/>
      <c r="UZZ9" s="195"/>
      <c r="VAA9" s="195"/>
      <c r="VAB9" s="195"/>
      <c r="VAC9" s="195"/>
      <c r="VAD9" s="195"/>
      <c r="VAE9" s="195"/>
      <c r="VAF9" s="195"/>
      <c r="VAG9" s="195"/>
      <c r="VAH9" s="195"/>
      <c r="VAI9" s="195"/>
      <c r="VAJ9" s="195"/>
      <c r="VAK9" s="195"/>
      <c r="VAL9" s="195"/>
      <c r="VAM9" s="195"/>
      <c r="VAN9" s="195"/>
      <c r="VAO9" s="195"/>
      <c r="VAP9" s="195"/>
      <c r="VAQ9" s="195"/>
      <c r="VAR9" s="195"/>
      <c r="VAS9" s="195"/>
      <c r="VAT9" s="195"/>
      <c r="VAU9" s="195"/>
      <c r="VAV9" s="195"/>
      <c r="VAW9" s="195"/>
      <c r="VAX9" s="195"/>
      <c r="VAY9" s="195"/>
      <c r="VAZ9" s="195"/>
      <c r="VBA9" s="195"/>
      <c r="VBB9" s="195"/>
      <c r="VBC9" s="195"/>
      <c r="VBD9" s="195"/>
      <c r="VBE9" s="195"/>
      <c r="VBF9" s="195"/>
      <c r="VBG9" s="195"/>
      <c r="VBH9" s="195"/>
      <c r="VBI9" s="195"/>
      <c r="VBJ9" s="195"/>
      <c r="VBK9" s="195"/>
      <c r="VBL9" s="195"/>
      <c r="VBM9" s="195"/>
      <c r="VBN9" s="195"/>
      <c r="VBO9" s="195"/>
      <c r="VBP9" s="195"/>
      <c r="VBQ9" s="195"/>
      <c r="VBR9" s="195"/>
      <c r="VBS9" s="195"/>
      <c r="VBT9" s="195"/>
      <c r="VBU9" s="195"/>
      <c r="VBV9" s="195"/>
      <c r="VBW9" s="195"/>
      <c r="VBX9" s="195"/>
      <c r="VBY9" s="195"/>
      <c r="VBZ9" s="195"/>
      <c r="VCA9" s="195"/>
      <c r="VCB9" s="195"/>
      <c r="VCC9" s="195"/>
      <c r="VCD9" s="195"/>
      <c r="VCE9" s="195"/>
      <c r="VCF9" s="195"/>
      <c r="VCG9" s="195"/>
      <c r="VCH9" s="195"/>
      <c r="VCI9" s="195"/>
      <c r="VCJ9" s="195"/>
      <c r="VCK9" s="195"/>
      <c r="VCL9" s="195"/>
      <c r="VCM9" s="195"/>
      <c r="VCN9" s="195"/>
      <c r="VCO9" s="195"/>
      <c r="VCP9" s="195"/>
      <c r="VCQ9" s="195"/>
      <c r="VCR9" s="195"/>
      <c r="VCS9" s="195"/>
      <c r="VCT9" s="195"/>
      <c r="VCU9" s="195"/>
      <c r="VCV9" s="195"/>
      <c r="VCW9" s="195"/>
      <c r="VCX9" s="195"/>
      <c r="VCY9" s="195"/>
      <c r="VCZ9" s="195"/>
      <c r="VDA9" s="195"/>
      <c r="VDB9" s="195"/>
      <c r="VDC9" s="195"/>
      <c r="VDD9" s="195"/>
      <c r="VDE9" s="195"/>
      <c r="VDF9" s="195"/>
      <c r="VDG9" s="195"/>
      <c r="VDH9" s="195"/>
      <c r="VDI9" s="195"/>
      <c r="VDJ9" s="195"/>
      <c r="VDK9" s="195"/>
      <c r="VDL9" s="195"/>
      <c r="VDM9" s="195"/>
      <c r="VDN9" s="195"/>
      <c r="VDO9" s="195"/>
      <c r="VDP9" s="195"/>
      <c r="VDQ9" s="195"/>
      <c r="VDR9" s="195"/>
      <c r="VDS9" s="195"/>
      <c r="VDT9" s="195"/>
      <c r="VDU9" s="195"/>
      <c r="VDV9" s="195"/>
      <c r="VDW9" s="195"/>
      <c r="VDX9" s="195"/>
      <c r="VDY9" s="195"/>
      <c r="VDZ9" s="195"/>
      <c r="VEA9" s="195"/>
      <c r="VEB9" s="195"/>
      <c r="VEC9" s="195"/>
      <c r="VED9" s="195"/>
      <c r="VEE9" s="195"/>
      <c r="VEF9" s="195"/>
      <c r="VEG9" s="195"/>
      <c r="VEH9" s="195"/>
      <c r="VEI9" s="195"/>
      <c r="VEJ9" s="195"/>
      <c r="VEK9" s="195"/>
      <c r="VEL9" s="195"/>
      <c r="VEM9" s="195"/>
      <c r="VEN9" s="195"/>
      <c r="VEO9" s="195"/>
      <c r="VEP9" s="195"/>
      <c r="VEQ9" s="195"/>
      <c r="VER9" s="195"/>
      <c r="VES9" s="195"/>
      <c r="VET9" s="195"/>
      <c r="VEU9" s="195"/>
      <c r="VEV9" s="195"/>
      <c r="VEW9" s="195"/>
      <c r="VEX9" s="195"/>
      <c r="VEY9" s="195"/>
      <c r="VEZ9" s="195"/>
      <c r="VFA9" s="195"/>
      <c r="VFB9" s="195"/>
      <c r="VFC9" s="195"/>
      <c r="VFD9" s="195"/>
      <c r="VFE9" s="195"/>
      <c r="VFF9" s="195"/>
      <c r="VFG9" s="195"/>
      <c r="VFH9" s="195"/>
      <c r="VFI9" s="195"/>
      <c r="VFJ9" s="195"/>
      <c r="VFK9" s="195"/>
      <c r="VFL9" s="195"/>
      <c r="VFM9" s="195"/>
      <c r="VFN9" s="195"/>
      <c r="VFO9" s="195"/>
      <c r="VFP9" s="195"/>
      <c r="VFQ9" s="195"/>
      <c r="VFR9" s="195"/>
      <c r="VFS9" s="195"/>
      <c r="VFT9" s="195"/>
      <c r="VFU9" s="195"/>
      <c r="VFV9" s="195"/>
      <c r="VFW9" s="195"/>
      <c r="VFX9" s="195"/>
      <c r="VFY9" s="195"/>
      <c r="VFZ9" s="195"/>
      <c r="VGA9" s="195"/>
      <c r="VGB9" s="195"/>
      <c r="VGC9" s="195"/>
      <c r="VGD9" s="195"/>
      <c r="VGE9" s="195"/>
      <c r="VGF9" s="195"/>
      <c r="VGG9" s="195"/>
      <c r="VGH9" s="195"/>
      <c r="VGI9" s="195"/>
      <c r="VGJ9" s="195"/>
      <c r="VGK9" s="195"/>
      <c r="VGL9" s="195"/>
      <c r="VGM9" s="195"/>
      <c r="VGN9" s="195"/>
      <c r="VGO9" s="195"/>
      <c r="VGP9" s="195"/>
      <c r="VGQ9" s="195"/>
      <c r="VGR9" s="195"/>
      <c r="VGS9" s="195"/>
      <c r="VGT9" s="195"/>
      <c r="VGU9" s="195"/>
      <c r="VGV9" s="195"/>
      <c r="VGW9" s="195"/>
      <c r="VGX9" s="195"/>
      <c r="VGY9" s="195"/>
      <c r="VGZ9" s="195"/>
      <c r="VHA9" s="195"/>
      <c r="VHB9" s="195"/>
      <c r="VHC9" s="195"/>
      <c r="VHD9" s="195"/>
      <c r="VHE9" s="195"/>
      <c r="VHF9" s="195"/>
      <c r="VHG9" s="195"/>
      <c r="VHH9" s="195"/>
      <c r="VHI9" s="195"/>
      <c r="VHJ9" s="195"/>
      <c r="VHK9" s="195"/>
      <c r="VHL9" s="195"/>
      <c r="VHM9" s="195"/>
      <c r="VHN9" s="195"/>
      <c r="VHO9" s="195"/>
      <c r="VHP9" s="195"/>
      <c r="VHQ9" s="195"/>
      <c r="VHR9" s="195"/>
      <c r="VHS9" s="195"/>
      <c r="VHT9" s="195"/>
      <c r="VHU9" s="195"/>
      <c r="VHV9" s="195"/>
      <c r="VHW9" s="195"/>
      <c r="VHX9" s="195"/>
      <c r="VHY9" s="195"/>
      <c r="VHZ9" s="195"/>
      <c r="VIA9" s="195"/>
      <c r="VIB9" s="195"/>
      <c r="VIC9" s="195"/>
      <c r="VID9" s="195"/>
      <c r="VIE9" s="195"/>
      <c r="VIF9" s="195"/>
      <c r="VIG9" s="195"/>
      <c r="VIH9" s="195"/>
      <c r="VII9" s="195"/>
      <c r="VIJ9" s="195"/>
      <c r="VIK9" s="195"/>
      <c r="VIL9" s="195"/>
      <c r="VIM9" s="195"/>
      <c r="VIN9" s="195"/>
      <c r="VIO9" s="195"/>
      <c r="VIP9" s="195"/>
      <c r="VIQ9" s="195"/>
      <c r="VIR9" s="195"/>
      <c r="VIS9" s="195"/>
      <c r="VIT9" s="195"/>
      <c r="VIU9" s="195"/>
      <c r="VIV9" s="195"/>
      <c r="VIW9" s="195"/>
      <c r="VIX9" s="195"/>
      <c r="VIY9" s="195"/>
      <c r="VIZ9" s="195"/>
      <c r="VJA9" s="195"/>
      <c r="VJB9" s="195"/>
      <c r="VJC9" s="195"/>
      <c r="VJD9" s="195"/>
      <c r="VJE9" s="195"/>
      <c r="VJF9" s="195"/>
      <c r="VJG9" s="195"/>
      <c r="VJH9" s="195"/>
      <c r="VJI9" s="195"/>
      <c r="VJJ9" s="195"/>
      <c r="VJK9" s="195"/>
      <c r="VJL9" s="195"/>
      <c r="VJM9" s="195"/>
      <c r="VJN9" s="195"/>
      <c r="VJO9" s="195"/>
      <c r="VJP9" s="195"/>
      <c r="VJQ9" s="195"/>
      <c r="VJR9" s="195"/>
      <c r="VJS9" s="195"/>
      <c r="VJT9" s="195"/>
      <c r="VJU9" s="195"/>
      <c r="VJV9" s="195"/>
      <c r="VJW9" s="195"/>
      <c r="VJX9" s="195"/>
      <c r="VJY9" s="195"/>
      <c r="VJZ9" s="195"/>
      <c r="VKA9" s="195"/>
      <c r="VKB9" s="195"/>
      <c r="VKC9" s="195"/>
      <c r="VKD9" s="195"/>
      <c r="VKE9" s="195"/>
      <c r="VKF9" s="195"/>
      <c r="VKG9" s="195"/>
      <c r="VKH9" s="195"/>
      <c r="VKI9" s="195"/>
      <c r="VKJ9" s="195"/>
      <c r="VKK9" s="195"/>
      <c r="VKL9" s="195"/>
      <c r="VKM9" s="195"/>
      <c r="VKN9" s="195"/>
      <c r="VKO9" s="195"/>
      <c r="VKP9" s="195"/>
      <c r="VKQ9" s="195"/>
      <c r="VKR9" s="195"/>
      <c r="VKS9" s="195"/>
      <c r="VKT9" s="195"/>
      <c r="VKU9" s="195"/>
      <c r="VKV9" s="195"/>
      <c r="VKW9" s="195"/>
      <c r="VKX9" s="195"/>
      <c r="VKY9" s="195"/>
      <c r="VKZ9" s="195"/>
      <c r="VLA9" s="195"/>
      <c r="VLB9" s="195"/>
      <c r="VLC9" s="195"/>
      <c r="VLD9" s="195"/>
      <c r="VLE9" s="195"/>
      <c r="VLF9" s="195"/>
      <c r="VLG9" s="195"/>
      <c r="VLH9" s="195"/>
      <c r="VLI9" s="195"/>
      <c r="VLJ9" s="195"/>
      <c r="VLK9" s="195"/>
      <c r="VLL9" s="195"/>
      <c r="VLM9" s="195"/>
      <c r="VLN9" s="195"/>
      <c r="VLO9" s="195"/>
      <c r="VLP9" s="195"/>
      <c r="VLQ9" s="195"/>
      <c r="VLR9" s="195"/>
      <c r="VLS9" s="195"/>
      <c r="VLT9" s="195"/>
      <c r="VLU9" s="195"/>
      <c r="VLV9" s="195"/>
      <c r="VLW9" s="195"/>
      <c r="VLX9" s="195"/>
      <c r="VLY9" s="195"/>
      <c r="VLZ9" s="195"/>
      <c r="VMA9" s="195"/>
      <c r="VMB9" s="195"/>
      <c r="VMC9" s="195"/>
      <c r="VMD9" s="195"/>
      <c r="VME9" s="195"/>
      <c r="VMF9" s="195"/>
      <c r="VMG9" s="195"/>
      <c r="VMH9" s="195"/>
      <c r="VMI9" s="195"/>
      <c r="VMJ9" s="195"/>
      <c r="VMK9" s="195"/>
      <c r="VML9" s="195"/>
      <c r="VMM9" s="195"/>
      <c r="VMN9" s="195"/>
      <c r="VMO9" s="195"/>
      <c r="VMP9" s="195"/>
      <c r="VMQ9" s="195"/>
      <c r="VMR9" s="195"/>
      <c r="VMS9" s="195"/>
      <c r="VMT9" s="195"/>
      <c r="VMU9" s="195"/>
      <c r="VMV9" s="195"/>
      <c r="VMW9" s="195"/>
      <c r="VMX9" s="195"/>
      <c r="VMY9" s="195"/>
      <c r="VMZ9" s="195"/>
      <c r="VNA9" s="195"/>
      <c r="VNB9" s="195"/>
      <c r="VNC9" s="195"/>
      <c r="VND9" s="195"/>
      <c r="VNE9" s="195"/>
      <c r="VNF9" s="195"/>
      <c r="VNG9" s="195"/>
      <c r="VNH9" s="195"/>
      <c r="VNI9" s="195"/>
      <c r="VNJ9" s="195"/>
      <c r="VNK9" s="195"/>
      <c r="VNL9" s="195"/>
      <c r="VNM9" s="195"/>
      <c r="VNN9" s="195"/>
      <c r="VNO9" s="195"/>
      <c r="VNP9" s="195"/>
      <c r="VNQ9" s="195"/>
      <c r="VNR9" s="195"/>
      <c r="VNS9" s="195"/>
      <c r="VNT9" s="195"/>
      <c r="VNU9" s="195"/>
      <c r="VNV9" s="195"/>
      <c r="VNW9" s="195"/>
      <c r="VNX9" s="195"/>
      <c r="VNY9" s="195"/>
      <c r="VNZ9" s="195"/>
      <c r="VOA9" s="195"/>
      <c r="VOB9" s="195"/>
      <c r="VOC9" s="195"/>
      <c r="VOD9" s="195"/>
      <c r="VOE9" s="195"/>
      <c r="VOF9" s="195"/>
      <c r="VOG9" s="195"/>
      <c r="VOH9" s="195"/>
      <c r="VOI9" s="195"/>
      <c r="VOJ9" s="195"/>
      <c r="VOK9" s="195"/>
      <c r="VOL9" s="195"/>
      <c r="VOM9" s="195"/>
      <c r="VON9" s="195"/>
      <c r="VOO9" s="195"/>
      <c r="VOP9" s="195"/>
      <c r="VOQ9" s="195"/>
      <c r="VOR9" s="195"/>
      <c r="VOS9" s="195"/>
      <c r="VOT9" s="195"/>
      <c r="VOU9" s="195"/>
      <c r="VOV9" s="195"/>
      <c r="VOW9" s="195"/>
      <c r="VOX9" s="195"/>
      <c r="VOY9" s="195"/>
      <c r="VOZ9" s="195"/>
      <c r="VPA9" s="195"/>
      <c r="VPB9" s="195"/>
      <c r="VPC9" s="195"/>
      <c r="VPD9" s="195"/>
      <c r="VPE9" s="195"/>
      <c r="VPF9" s="195"/>
      <c r="VPG9" s="195"/>
      <c r="VPH9" s="195"/>
      <c r="VPI9" s="195"/>
      <c r="VPJ9" s="195"/>
      <c r="VPK9" s="195"/>
      <c r="VPL9" s="195"/>
      <c r="VPM9" s="195"/>
      <c r="VPN9" s="195"/>
      <c r="VPO9" s="195"/>
      <c r="VPP9" s="195"/>
      <c r="VPQ9" s="195"/>
      <c r="VPR9" s="195"/>
      <c r="VPS9" s="195"/>
      <c r="VPT9" s="195"/>
      <c r="VPU9" s="195"/>
      <c r="VPV9" s="195"/>
      <c r="VPW9" s="195"/>
      <c r="VPX9" s="195"/>
      <c r="VPY9" s="195"/>
      <c r="VPZ9" s="195"/>
      <c r="VQA9" s="195"/>
      <c r="VQB9" s="195"/>
      <c r="VQC9" s="195"/>
      <c r="VQD9" s="195"/>
      <c r="VQE9" s="195"/>
      <c r="VQF9" s="195"/>
      <c r="VQG9" s="195"/>
      <c r="VQH9" s="195"/>
      <c r="VQI9" s="195"/>
      <c r="VQJ9" s="195"/>
      <c r="VQK9" s="195"/>
      <c r="VQL9" s="195"/>
      <c r="VQM9" s="195"/>
      <c r="VQN9" s="195"/>
      <c r="VQO9" s="195"/>
      <c r="VQP9" s="195"/>
      <c r="VQQ9" s="195"/>
      <c r="VQR9" s="195"/>
      <c r="VQS9" s="195"/>
      <c r="VQT9" s="195"/>
      <c r="VQU9" s="195"/>
      <c r="VQV9" s="195"/>
      <c r="VQW9" s="195"/>
      <c r="VQX9" s="195"/>
      <c r="VQY9" s="195"/>
      <c r="VQZ9" s="195"/>
      <c r="VRA9" s="195"/>
      <c r="VRB9" s="195"/>
      <c r="VRC9" s="195"/>
      <c r="VRD9" s="195"/>
      <c r="VRE9" s="195"/>
      <c r="VRF9" s="195"/>
      <c r="VRG9" s="195"/>
      <c r="VRH9" s="195"/>
      <c r="VRI9" s="195"/>
      <c r="VRJ9" s="195"/>
      <c r="VRK9" s="195"/>
      <c r="VRL9" s="195"/>
      <c r="VRM9" s="195"/>
      <c r="VRN9" s="195"/>
      <c r="VRO9" s="195"/>
      <c r="VRP9" s="195"/>
      <c r="VRQ9" s="195"/>
      <c r="VRR9" s="195"/>
      <c r="VRS9" s="195"/>
      <c r="VRT9" s="195"/>
      <c r="VRU9" s="195"/>
      <c r="VRV9" s="195"/>
      <c r="VRW9" s="195"/>
      <c r="VRX9" s="195"/>
      <c r="VRY9" s="195"/>
      <c r="VRZ9" s="195"/>
      <c r="VSA9" s="195"/>
      <c r="VSB9" s="195"/>
      <c r="VSC9" s="195"/>
      <c r="VSD9" s="195"/>
      <c r="VSE9" s="195"/>
      <c r="VSF9" s="195"/>
      <c r="VSG9" s="195"/>
      <c r="VSH9" s="195"/>
      <c r="VSI9" s="195"/>
      <c r="VSJ9" s="195"/>
      <c r="VSK9" s="195"/>
      <c r="VSL9" s="195"/>
      <c r="VSM9" s="195"/>
      <c r="VSN9" s="195"/>
      <c r="VSO9" s="195"/>
      <c r="VSP9" s="195"/>
      <c r="VSQ9" s="195"/>
      <c r="VSR9" s="195"/>
      <c r="VSS9" s="195"/>
      <c r="VST9" s="195"/>
      <c r="VSU9" s="195"/>
      <c r="VSV9" s="195"/>
      <c r="VSW9" s="195"/>
      <c r="VSX9" s="195"/>
      <c r="VSY9" s="195"/>
      <c r="VSZ9" s="195"/>
      <c r="VTA9" s="195"/>
      <c r="VTB9" s="195"/>
      <c r="VTC9" s="195"/>
      <c r="VTD9" s="195"/>
      <c r="VTE9" s="195"/>
      <c r="VTF9" s="195"/>
      <c r="VTG9" s="195"/>
      <c r="VTH9" s="195"/>
      <c r="VTI9" s="195"/>
      <c r="VTJ9" s="195"/>
      <c r="VTK9" s="195"/>
      <c r="VTL9" s="195"/>
      <c r="VTM9" s="195"/>
      <c r="VTN9" s="195"/>
      <c r="VTO9" s="195"/>
      <c r="VTP9" s="195"/>
      <c r="VTQ9" s="195"/>
      <c r="VTR9" s="195"/>
      <c r="VTS9" s="195"/>
      <c r="VTT9" s="195"/>
      <c r="VTU9" s="195"/>
      <c r="VTV9" s="195"/>
      <c r="VTW9" s="195"/>
      <c r="VTX9" s="195"/>
      <c r="VTY9" s="195"/>
      <c r="VTZ9" s="195"/>
      <c r="VUA9" s="195"/>
      <c r="VUB9" s="195"/>
      <c r="VUC9" s="195"/>
      <c r="VUD9" s="195"/>
      <c r="VUE9" s="195"/>
      <c r="VUF9" s="195"/>
      <c r="VUG9" s="195"/>
      <c r="VUH9" s="195"/>
      <c r="VUI9" s="195"/>
      <c r="VUJ9" s="195"/>
      <c r="VUK9" s="195"/>
      <c r="VUL9" s="195"/>
      <c r="VUM9" s="195"/>
      <c r="VUN9" s="195"/>
      <c r="VUO9" s="195"/>
      <c r="VUP9" s="195"/>
      <c r="VUQ9" s="195"/>
      <c r="VUR9" s="195"/>
      <c r="VUS9" s="195"/>
      <c r="VUT9" s="195"/>
      <c r="VUU9" s="195"/>
      <c r="VUV9" s="195"/>
      <c r="VUW9" s="195"/>
      <c r="VUX9" s="195"/>
      <c r="VUY9" s="195"/>
      <c r="VUZ9" s="195"/>
      <c r="VVA9" s="195"/>
      <c r="VVB9" s="195"/>
      <c r="VVC9" s="195"/>
      <c r="VVD9" s="195"/>
      <c r="VVE9" s="195"/>
      <c r="VVF9" s="195"/>
      <c r="VVG9" s="195"/>
      <c r="VVH9" s="195"/>
      <c r="VVI9" s="195"/>
      <c r="VVJ9" s="195"/>
      <c r="VVK9" s="195"/>
      <c r="VVL9" s="195"/>
      <c r="VVM9" s="195"/>
      <c r="VVN9" s="195"/>
      <c r="VVO9" s="195"/>
      <c r="VVP9" s="195"/>
      <c r="VVQ9" s="195"/>
      <c r="VVR9" s="195"/>
      <c r="VVS9" s="195"/>
      <c r="VVT9" s="195"/>
      <c r="VVU9" s="195"/>
      <c r="VVV9" s="195"/>
      <c r="VVW9" s="195"/>
      <c r="VVX9" s="195"/>
      <c r="VVY9" s="195"/>
      <c r="VVZ9" s="195"/>
      <c r="VWA9" s="195"/>
      <c r="VWB9" s="195"/>
      <c r="VWC9" s="195"/>
      <c r="VWD9" s="195"/>
      <c r="VWE9" s="195"/>
      <c r="VWF9" s="195"/>
      <c r="VWG9" s="195"/>
      <c r="VWH9" s="195"/>
      <c r="VWI9" s="195"/>
      <c r="VWJ9" s="195"/>
      <c r="VWK9" s="195"/>
      <c r="VWL9" s="195"/>
      <c r="VWM9" s="195"/>
      <c r="VWN9" s="195"/>
      <c r="VWO9" s="195"/>
      <c r="VWP9" s="195"/>
      <c r="VWQ9" s="195"/>
      <c r="VWR9" s="195"/>
      <c r="VWS9" s="195"/>
      <c r="VWT9" s="195"/>
      <c r="VWU9" s="195"/>
      <c r="VWV9" s="195"/>
      <c r="VWW9" s="195"/>
      <c r="VWX9" s="195"/>
      <c r="VWY9" s="195"/>
      <c r="VWZ9" s="195"/>
      <c r="VXA9" s="195"/>
      <c r="VXB9" s="195"/>
      <c r="VXC9" s="195"/>
      <c r="VXD9" s="195"/>
      <c r="VXE9" s="195"/>
      <c r="VXF9" s="195"/>
      <c r="VXG9" s="195"/>
      <c r="VXH9" s="195"/>
      <c r="VXI9" s="195"/>
      <c r="VXJ9" s="195"/>
      <c r="VXK9" s="195"/>
      <c r="VXL9" s="195"/>
      <c r="VXM9" s="195"/>
      <c r="VXN9" s="195"/>
      <c r="VXO9" s="195"/>
      <c r="VXP9" s="195"/>
      <c r="VXQ9" s="195"/>
      <c r="VXR9" s="195"/>
      <c r="VXS9" s="195"/>
      <c r="VXT9" s="195"/>
      <c r="VXU9" s="195"/>
      <c r="VXV9" s="195"/>
      <c r="VXW9" s="195"/>
      <c r="VXX9" s="195"/>
      <c r="VXY9" s="195"/>
      <c r="VXZ9" s="195"/>
      <c r="VYA9" s="195"/>
      <c r="VYB9" s="195"/>
      <c r="VYC9" s="195"/>
      <c r="VYD9" s="195"/>
      <c r="VYE9" s="195"/>
      <c r="VYF9" s="195"/>
      <c r="VYG9" s="195"/>
      <c r="VYH9" s="195"/>
      <c r="VYI9" s="195"/>
      <c r="VYJ9" s="195"/>
      <c r="VYK9" s="195"/>
      <c r="VYL9" s="195"/>
      <c r="VYM9" s="195"/>
      <c r="VYN9" s="195"/>
      <c r="VYO9" s="195"/>
      <c r="VYP9" s="195"/>
      <c r="VYQ9" s="195"/>
      <c r="VYR9" s="195"/>
      <c r="VYS9" s="195"/>
      <c r="VYT9" s="195"/>
      <c r="VYU9" s="195"/>
      <c r="VYV9" s="195"/>
      <c r="VYW9" s="195"/>
      <c r="VYX9" s="195"/>
      <c r="VYY9" s="195"/>
      <c r="VYZ9" s="195"/>
      <c r="VZA9" s="195"/>
      <c r="VZB9" s="195"/>
      <c r="VZC9" s="195"/>
      <c r="VZD9" s="195"/>
      <c r="VZE9" s="195"/>
      <c r="VZF9" s="195"/>
      <c r="VZG9" s="195"/>
      <c r="VZH9" s="195"/>
      <c r="VZI9" s="195"/>
      <c r="VZJ9" s="195"/>
      <c r="VZK9" s="195"/>
      <c r="VZL9" s="195"/>
      <c r="VZM9" s="195"/>
      <c r="VZN9" s="195"/>
      <c r="VZO9" s="195"/>
      <c r="VZP9" s="195"/>
      <c r="VZQ9" s="195"/>
      <c r="VZR9" s="195"/>
      <c r="VZS9" s="195"/>
      <c r="VZT9" s="195"/>
      <c r="VZU9" s="195"/>
      <c r="VZV9" s="195"/>
      <c r="VZW9" s="195"/>
      <c r="VZX9" s="195"/>
      <c r="VZY9" s="195"/>
      <c r="VZZ9" s="195"/>
      <c r="WAA9" s="195"/>
      <c r="WAB9" s="195"/>
      <c r="WAC9" s="195"/>
      <c r="WAD9" s="195"/>
      <c r="WAE9" s="195"/>
      <c r="WAF9" s="195"/>
      <c r="WAG9" s="195"/>
      <c r="WAH9" s="195"/>
      <c r="WAI9" s="195"/>
      <c r="WAJ9" s="195"/>
      <c r="WAK9" s="195"/>
      <c r="WAL9" s="195"/>
      <c r="WAM9" s="195"/>
      <c r="WAN9" s="195"/>
      <c r="WAO9" s="195"/>
      <c r="WAP9" s="195"/>
      <c r="WAQ9" s="195"/>
      <c r="WAR9" s="195"/>
      <c r="WAS9" s="195"/>
      <c r="WAT9" s="195"/>
      <c r="WAU9" s="195"/>
      <c r="WAV9" s="195"/>
      <c r="WAW9" s="195"/>
      <c r="WAX9" s="195"/>
      <c r="WAY9" s="195"/>
      <c r="WAZ9" s="195"/>
      <c r="WBA9" s="195"/>
      <c r="WBB9" s="195"/>
      <c r="WBC9" s="195"/>
      <c r="WBD9" s="195"/>
      <c r="WBE9" s="195"/>
      <c r="WBF9" s="195"/>
      <c r="WBG9" s="195"/>
      <c r="WBH9" s="195"/>
      <c r="WBI9" s="195"/>
      <c r="WBJ9" s="195"/>
      <c r="WBK9" s="195"/>
      <c r="WBL9" s="195"/>
      <c r="WBM9" s="195"/>
      <c r="WBN9" s="195"/>
      <c r="WBO9" s="195"/>
      <c r="WBP9" s="195"/>
      <c r="WBQ9" s="195"/>
      <c r="WBR9" s="195"/>
      <c r="WBS9" s="195"/>
      <c r="WBT9" s="195"/>
      <c r="WBU9" s="195"/>
      <c r="WBV9" s="195"/>
      <c r="WBW9" s="195"/>
      <c r="WBX9" s="195"/>
      <c r="WBY9" s="195"/>
      <c r="WBZ9" s="195"/>
      <c r="WCA9" s="195"/>
      <c r="WCB9" s="195"/>
      <c r="WCC9" s="195"/>
      <c r="WCD9" s="195"/>
      <c r="WCE9" s="195"/>
      <c r="WCF9" s="195"/>
      <c r="WCG9" s="195"/>
      <c r="WCH9" s="195"/>
      <c r="WCI9" s="195"/>
      <c r="WCJ9" s="195"/>
      <c r="WCK9" s="195"/>
      <c r="WCL9" s="195"/>
      <c r="WCM9" s="195"/>
      <c r="WCN9" s="195"/>
      <c r="WCO9" s="195"/>
      <c r="WCP9" s="195"/>
      <c r="WCQ9" s="195"/>
      <c r="WCR9" s="195"/>
      <c r="WCS9" s="195"/>
      <c r="WCT9" s="195"/>
      <c r="WCU9" s="195"/>
      <c r="WCV9" s="195"/>
      <c r="WCW9" s="195"/>
      <c r="WCX9" s="195"/>
      <c r="WCY9" s="195"/>
      <c r="WCZ9" s="195"/>
      <c r="WDA9" s="195"/>
      <c r="WDB9" s="195"/>
      <c r="WDC9" s="195"/>
      <c r="WDD9" s="195"/>
      <c r="WDE9" s="195"/>
      <c r="WDF9" s="195"/>
      <c r="WDG9" s="195"/>
      <c r="WDH9" s="195"/>
      <c r="WDI9" s="195"/>
      <c r="WDJ9" s="195"/>
      <c r="WDK9" s="195"/>
      <c r="WDL9" s="195"/>
      <c r="WDM9" s="195"/>
      <c r="WDN9" s="195"/>
      <c r="WDO9" s="195"/>
      <c r="WDP9" s="195"/>
      <c r="WDQ9" s="195"/>
      <c r="WDR9" s="195"/>
      <c r="WDS9" s="195"/>
      <c r="WDT9" s="195"/>
      <c r="WDU9" s="195"/>
      <c r="WDV9" s="195"/>
      <c r="WDW9" s="195"/>
      <c r="WDX9" s="195"/>
      <c r="WDY9" s="195"/>
      <c r="WDZ9" s="195"/>
      <c r="WEA9" s="195"/>
      <c r="WEB9" s="195"/>
      <c r="WEC9" s="195"/>
      <c r="WED9" s="195"/>
      <c r="WEE9" s="195"/>
      <c r="WEF9" s="195"/>
      <c r="WEG9" s="195"/>
      <c r="WEH9" s="195"/>
      <c r="WEI9" s="195"/>
      <c r="WEJ9" s="195"/>
      <c r="WEK9" s="195"/>
      <c r="WEL9" s="195"/>
      <c r="WEM9" s="195"/>
      <c r="WEN9" s="195"/>
      <c r="WEO9" s="195"/>
      <c r="WEP9" s="195"/>
      <c r="WEQ9" s="195"/>
      <c r="WER9" s="195"/>
      <c r="WES9" s="195"/>
      <c r="WET9" s="195"/>
      <c r="WEU9" s="195"/>
      <c r="WEV9" s="195"/>
      <c r="WEW9" s="195"/>
      <c r="WEX9" s="195"/>
      <c r="WEY9" s="195"/>
      <c r="WEZ9" s="195"/>
      <c r="WFA9" s="195"/>
      <c r="WFB9" s="195"/>
      <c r="WFC9" s="195"/>
      <c r="WFD9" s="195"/>
      <c r="WFE9" s="195"/>
      <c r="WFF9" s="195"/>
      <c r="WFG9" s="195"/>
      <c r="WFH9" s="195"/>
      <c r="WFI9" s="195"/>
      <c r="WFJ9" s="195"/>
      <c r="WFK9" s="195"/>
      <c r="WFL9" s="195"/>
      <c r="WFM9" s="195"/>
      <c r="WFN9" s="195"/>
      <c r="WFO9" s="195"/>
      <c r="WFP9" s="195"/>
      <c r="WFQ9" s="195"/>
      <c r="WFR9" s="195"/>
      <c r="WFS9" s="195"/>
      <c r="WFT9" s="195"/>
      <c r="WFU9" s="195"/>
      <c r="WFV9" s="195"/>
      <c r="WFW9" s="195"/>
      <c r="WFX9" s="195"/>
      <c r="WFY9" s="195"/>
      <c r="WFZ9" s="195"/>
      <c r="WGA9" s="195"/>
      <c r="WGB9" s="195"/>
      <c r="WGC9" s="195"/>
      <c r="WGD9" s="195"/>
      <c r="WGE9" s="195"/>
      <c r="WGF9" s="195"/>
      <c r="WGG9" s="195"/>
      <c r="WGH9" s="195"/>
      <c r="WGI9" s="195"/>
      <c r="WGJ9" s="195"/>
      <c r="WGK9" s="195"/>
      <c r="WGL9" s="195"/>
      <c r="WGM9" s="195"/>
      <c r="WGN9" s="195"/>
      <c r="WGO9" s="195"/>
      <c r="WGP9" s="195"/>
      <c r="WGQ9" s="195"/>
      <c r="WGR9" s="195"/>
      <c r="WGS9" s="195"/>
      <c r="WGT9" s="195"/>
      <c r="WGU9" s="195"/>
      <c r="WGV9" s="195"/>
      <c r="WGW9" s="195"/>
      <c r="WGX9" s="195"/>
      <c r="WGY9" s="195"/>
      <c r="WGZ9" s="195"/>
      <c r="WHA9" s="195"/>
      <c r="WHB9" s="195"/>
      <c r="WHC9" s="195"/>
      <c r="WHD9" s="195"/>
      <c r="WHE9" s="195"/>
      <c r="WHF9" s="195"/>
      <c r="WHG9" s="195"/>
      <c r="WHH9" s="195"/>
      <c r="WHI9" s="195"/>
      <c r="WHJ9" s="195"/>
      <c r="WHK9" s="195"/>
      <c r="WHL9" s="195"/>
      <c r="WHM9" s="195"/>
      <c r="WHN9" s="195"/>
      <c r="WHO9" s="195"/>
      <c r="WHP9" s="195"/>
      <c r="WHQ9" s="195"/>
      <c r="WHR9" s="195"/>
      <c r="WHS9" s="195"/>
      <c r="WHT9" s="195"/>
      <c r="WHU9" s="195"/>
      <c r="WHV9" s="195"/>
      <c r="WHW9" s="195"/>
      <c r="WHX9" s="195"/>
      <c r="WHY9" s="195"/>
      <c r="WHZ9" s="195"/>
      <c r="WIA9" s="195"/>
      <c r="WIB9" s="195"/>
      <c r="WIC9" s="195"/>
      <c r="WID9" s="195"/>
      <c r="WIE9" s="195"/>
      <c r="WIF9" s="195"/>
      <c r="WIG9" s="195"/>
      <c r="WIH9" s="195"/>
      <c r="WII9" s="195"/>
      <c r="WIJ9" s="195"/>
      <c r="WIK9" s="195"/>
      <c r="WIL9" s="195"/>
      <c r="WIM9" s="195"/>
      <c r="WIN9" s="195"/>
      <c r="WIO9" s="195"/>
      <c r="WIP9" s="195"/>
      <c r="WIQ9" s="195"/>
      <c r="WIR9" s="195"/>
      <c r="WIS9" s="195"/>
      <c r="WIT9" s="195"/>
      <c r="WIU9" s="195"/>
      <c r="WIV9" s="195"/>
      <c r="WIW9" s="195"/>
      <c r="WIX9" s="195"/>
      <c r="WIY9" s="195"/>
      <c r="WIZ9" s="195"/>
      <c r="WJA9" s="195"/>
      <c r="WJB9" s="195"/>
      <c r="WJC9" s="195"/>
      <c r="WJD9" s="195"/>
      <c r="WJE9" s="195"/>
      <c r="WJF9" s="195"/>
      <c r="WJG9" s="195"/>
      <c r="WJH9" s="195"/>
      <c r="WJI9" s="195"/>
      <c r="WJJ9" s="195"/>
      <c r="WJK9" s="195"/>
      <c r="WJL9" s="195"/>
      <c r="WJM9" s="195"/>
      <c r="WJN9" s="195"/>
      <c r="WJO9" s="195"/>
      <c r="WJP9" s="195"/>
      <c r="WJQ9" s="195"/>
      <c r="WJR9" s="195"/>
      <c r="WJS9" s="195"/>
      <c r="WJT9" s="195"/>
      <c r="WJU9" s="195"/>
      <c r="WJV9" s="195"/>
      <c r="WJW9" s="195"/>
      <c r="WJX9" s="195"/>
      <c r="WJY9" s="195"/>
      <c r="WJZ9" s="195"/>
      <c r="WKA9" s="195"/>
      <c r="WKB9" s="195"/>
      <c r="WKC9" s="195"/>
      <c r="WKD9" s="195"/>
      <c r="WKE9" s="195"/>
      <c r="WKF9" s="195"/>
      <c r="WKG9" s="195"/>
      <c r="WKH9" s="195"/>
      <c r="WKI9" s="195"/>
      <c r="WKJ9" s="195"/>
      <c r="WKK9" s="195"/>
      <c r="WKL9" s="195"/>
      <c r="WKM9" s="195"/>
      <c r="WKN9" s="195"/>
      <c r="WKO9" s="195"/>
      <c r="WKP9" s="195"/>
      <c r="WKQ9" s="195"/>
      <c r="WKR9" s="195"/>
      <c r="WKS9" s="195"/>
      <c r="WKT9" s="195"/>
      <c r="WKU9" s="195"/>
      <c r="WKV9" s="195"/>
      <c r="WKW9" s="195"/>
      <c r="WKX9" s="195"/>
      <c r="WKY9" s="195"/>
      <c r="WKZ9" s="195"/>
      <c r="WLA9" s="195"/>
      <c r="WLB9" s="195"/>
      <c r="WLC9" s="195"/>
      <c r="WLD9" s="195"/>
      <c r="WLE9" s="195"/>
      <c r="WLF9" s="195"/>
      <c r="WLG9" s="195"/>
      <c r="WLH9" s="195"/>
      <c r="WLI9" s="195"/>
      <c r="WLJ9" s="195"/>
      <c r="WLK9" s="195"/>
      <c r="WLL9" s="195"/>
      <c r="WLM9" s="195"/>
      <c r="WLN9" s="195"/>
      <c r="WLO9" s="195"/>
      <c r="WLP9" s="195"/>
      <c r="WLQ9" s="195"/>
      <c r="WLR9" s="195"/>
      <c r="WLS9" s="195"/>
      <c r="WLT9" s="195"/>
      <c r="WLU9" s="195"/>
      <c r="WLV9" s="195"/>
      <c r="WLW9" s="195"/>
      <c r="WLX9" s="195"/>
      <c r="WLY9" s="195"/>
      <c r="WLZ9" s="195"/>
      <c r="WMA9" s="195"/>
      <c r="WMB9" s="195"/>
      <c r="WMC9" s="195"/>
      <c r="WMD9" s="195"/>
      <c r="WME9" s="195"/>
      <c r="WMF9" s="195"/>
      <c r="WMG9" s="195"/>
      <c r="WMH9" s="195"/>
      <c r="WMI9" s="195"/>
      <c r="WMJ9" s="195"/>
      <c r="WMK9" s="195"/>
      <c r="WML9" s="195"/>
      <c r="WMM9" s="195"/>
      <c r="WMN9" s="195"/>
      <c r="WMO9" s="195"/>
      <c r="WMP9" s="195"/>
      <c r="WMQ9" s="195"/>
      <c r="WMR9" s="195"/>
      <c r="WMS9" s="195"/>
      <c r="WMT9" s="195"/>
      <c r="WMU9" s="195"/>
      <c r="WMV9" s="195"/>
      <c r="WMW9" s="195"/>
      <c r="WMX9" s="195"/>
      <c r="WMY9" s="195"/>
      <c r="WMZ9" s="195"/>
      <c r="WNA9" s="195"/>
      <c r="WNB9" s="195"/>
      <c r="WNC9" s="195"/>
      <c r="WND9" s="195"/>
      <c r="WNE9" s="195"/>
      <c r="WNF9" s="195"/>
      <c r="WNG9" s="195"/>
      <c r="WNH9" s="195"/>
      <c r="WNI9" s="195"/>
      <c r="WNJ9" s="195"/>
      <c r="WNK9" s="195"/>
      <c r="WNL9" s="195"/>
      <c r="WNM9" s="195"/>
      <c r="WNN9" s="195"/>
      <c r="WNO9" s="195"/>
      <c r="WNP9" s="195"/>
      <c r="WNQ9" s="195"/>
      <c r="WNR9" s="195"/>
      <c r="WNS9" s="195"/>
      <c r="WNT9" s="195"/>
      <c r="WNU9" s="195"/>
      <c r="WNV9" s="195"/>
      <c r="WNW9" s="195"/>
      <c r="WNX9" s="195"/>
      <c r="WNY9" s="195"/>
      <c r="WNZ9" s="195"/>
      <c r="WOA9" s="195"/>
      <c r="WOB9" s="195"/>
      <c r="WOC9" s="195"/>
      <c r="WOD9" s="195"/>
      <c r="WOE9" s="195"/>
      <c r="WOF9" s="195"/>
      <c r="WOG9" s="195"/>
      <c r="WOH9" s="195"/>
      <c r="WOI9" s="195"/>
      <c r="WOJ9" s="195"/>
      <c r="WOK9" s="195"/>
      <c r="WOL9" s="195"/>
      <c r="WOM9" s="195"/>
      <c r="WON9" s="195"/>
      <c r="WOO9" s="195"/>
      <c r="WOP9" s="195"/>
      <c r="WOQ9" s="195"/>
      <c r="WOR9" s="195"/>
      <c r="WOS9" s="195"/>
      <c r="WOT9" s="195"/>
      <c r="WOU9" s="195"/>
      <c r="WOV9" s="195"/>
      <c r="WOW9" s="195"/>
      <c r="WOX9" s="195"/>
      <c r="WOY9" s="195"/>
      <c r="WOZ9" s="195"/>
      <c r="WPA9" s="195"/>
      <c r="WPB9" s="195"/>
      <c r="WPC9" s="195"/>
      <c r="WPD9" s="195"/>
      <c r="WPE9" s="195"/>
      <c r="WPF9" s="195"/>
      <c r="WPG9" s="195"/>
      <c r="WPH9" s="195"/>
      <c r="WPI9" s="195"/>
      <c r="WPJ9" s="195"/>
      <c r="WPK9" s="195"/>
      <c r="WPL9" s="195"/>
      <c r="WPM9" s="195"/>
      <c r="WPN9" s="195"/>
      <c r="WPO9" s="195"/>
      <c r="WPP9" s="195"/>
      <c r="WPQ9" s="195"/>
      <c r="WPR9" s="195"/>
      <c r="WPS9" s="195"/>
      <c r="WPT9" s="195"/>
      <c r="WPU9" s="195"/>
      <c r="WPV9" s="195"/>
      <c r="WPW9" s="195"/>
      <c r="WPX9" s="195"/>
      <c r="WPY9" s="195"/>
      <c r="WPZ9" s="195"/>
      <c r="WQA9" s="195"/>
      <c r="WQB9" s="195"/>
      <c r="WQC9" s="195"/>
      <c r="WQD9" s="195"/>
      <c r="WQE9" s="195"/>
      <c r="WQF9" s="195"/>
      <c r="WQG9" s="195"/>
      <c r="WQH9" s="195"/>
      <c r="WQI9" s="195"/>
      <c r="WQJ9" s="195"/>
      <c r="WQK9" s="195"/>
      <c r="WQL9" s="195"/>
      <c r="WQM9" s="195"/>
      <c r="WQN9" s="195"/>
      <c r="WQO9" s="195"/>
      <c r="WQP9" s="195"/>
      <c r="WQQ9" s="195"/>
      <c r="WQR9" s="195"/>
      <c r="WQS9" s="195"/>
      <c r="WQT9" s="195"/>
      <c r="WQU9" s="195"/>
      <c r="WQV9" s="195"/>
      <c r="WQW9" s="195"/>
      <c r="WQX9" s="195"/>
      <c r="WQY9" s="195"/>
      <c r="WQZ9" s="195"/>
      <c r="WRA9" s="195"/>
      <c r="WRB9" s="195"/>
      <c r="WRC9" s="195"/>
      <c r="WRD9" s="195"/>
      <c r="WRE9" s="195"/>
      <c r="WRF9" s="195"/>
      <c r="WRG9" s="195"/>
      <c r="WRH9" s="195"/>
      <c r="WRI9" s="195"/>
      <c r="WRJ9" s="195"/>
      <c r="WRK9" s="195"/>
      <c r="WRL9" s="195"/>
      <c r="WRM9" s="195"/>
      <c r="WRN9" s="195"/>
      <c r="WRO9" s="195"/>
      <c r="WRP9" s="195"/>
      <c r="WRQ9" s="195"/>
      <c r="WRR9" s="195"/>
      <c r="WRS9" s="195"/>
      <c r="WRT9" s="195"/>
      <c r="WRU9" s="195"/>
      <c r="WRV9" s="195"/>
      <c r="WRW9" s="195"/>
      <c r="WRX9" s="195"/>
      <c r="WRY9" s="195"/>
      <c r="WRZ9" s="195"/>
      <c r="WSA9" s="195"/>
      <c r="WSB9" s="195"/>
      <c r="WSC9" s="195"/>
      <c r="WSD9" s="195"/>
      <c r="WSE9" s="195"/>
      <c r="WSF9" s="195"/>
      <c r="WSG9" s="195"/>
      <c r="WSH9" s="195"/>
      <c r="WSI9" s="195"/>
      <c r="WSJ9" s="195"/>
      <c r="WSK9" s="195"/>
      <c r="WSL9" s="195"/>
      <c r="WSM9" s="195"/>
      <c r="WSN9" s="195"/>
      <c r="WSO9" s="195"/>
      <c r="WSP9" s="195"/>
      <c r="WSQ9" s="195"/>
      <c r="WSR9" s="195"/>
      <c r="WSS9" s="195"/>
      <c r="WST9" s="195"/>
      <c r="WSU9" s="195"/>
      <c r="WSV9" s="195"/>
      <c r="WSW9" s="195"/>
      <c r="WSX9" s="195"/>
      <c r="WSY9" s="195"/>
      <c r="WSZ9" s="195"/>
      <c r="WTA9" s="195"/>
      <c r="WTB9" s="195"/>
      <c r="WTC9" s="195"/>
      <c r="WTD9" s="195"/>
      <c r="WTE9" s="195"/>
      <c r="WTF9" s="195"/>
      <c r="WTG9" s="195"/>
      <c r="WTH9" s="195"/>
      <c r="WTI9" s="195"/>
      <c r="WTJ9" s="195"/>
      <c r="WTK9" s="195"/>
      <c r="WTL9" s="195"/>
      <c r="WTM9" s="195"/>
      <c r="WTN9" s="195"/>
      <c r="WTO9" s="195"/>
      <c r="WTP9" s="195"/>
      <c r="WTQ9" s="195"/>
      <c r="WTR9" s="195"/>
      <c r="WTS9" s="195"/>
      <c r="WTT9" s="195"/>
      <c r="WTU9" s="195"/>
      <c r="WTV9" s="195"/>
      <c r="WTW9" s="195"/>
      <c r="WTX9" s="195"/>
      <c r="WTY9" s="195"/>
      <c r="WTZ9" s="195"/>
      <c r="WUA9" s="195"/>
      <c r="WUB9" s="195"/>
      <c r="WUC9" s="195"/>
      <c r="WUD9" s="195"/>
      <c r="WUE9" s="195"/>
      <c r="WUF9" s="195"/>
      <c r="WUG9" s="195"/>
      <c r="WUH9" s="195"/>
      <c r="WUI9" s="195"/>
      <c r="WUJ9" s="195"/>
      <c r="WUK9" s="195"/>
      <c r="WUL9" s="195"/>
      <c r="WUM9" s="195"/>
      <c r="WUN9" s="195"/>
      <c r="WUO9" s="195"/>
      <c r="WUP9" s="195"/>
      <c r="WUQ9" s="195"/>
      <c r="WUR9" s="195"/>
      <c r="WUS9" s="195"/>
      <c r="WUT9" s="195"/>
      <c r="WUU9" s="195"/>
      <c r="WUV9" s="195"/>
      <c r="WUW9" s="195"/>
      <c r="WUX9" s="195"/>
      <c r="WUY9" s="195"/>
      <c r="WUZ9" s="195"/>
      <c r="WVA9" s="195"/>
      <c r="WVB9" s="195"/>
      <c r="WVC9" s="195"/>
      <c r="WVD9" s="195"/>
      <c r="WVE9" s="195"/>
      <c r="WVF9" s="195"/>
      <c r="WVG9" s="195"/>
      <c r="WVH9" s="195"/>
      <c r="WVI9" s="195"/>
      <c r="WVJ9" s="195"/>
      <c r="WVK9" s="195"/>
      <c r="WVL9" s="195"/>
      <c r="WVM9" s="195"/>
      <c r="WVN9" s="195"/>
      <c r="WVO9" s="195"/>
      <c r="WVP9" s="195"/>
      <c r="WVQ9" s="195"/>
      <c r="WVR9" s="195"/>
      <c r="WVS9" s="195"/>
      <c r="WVT9" s="195"/>
      <c r="WVU9" s="195"/>
      <c r="WVV9" s="195"/>
      <c r="WVW9" s="195"/>
      <c r="WVX9" s="195"/>
      <c r="WVY9" s="195"/>
      <c r="WVZ9" s="195"/>
      <c r="WWA9" s="195"/>
      <c r="WWB9" s="195"/>
      <c r="WWC9" s="195"/>
      <c r="WWD9" s="195"/>
      <c r="WWE9" s="195"/>
      <c r="WWF9" s="195"/>
      <c r="WWG9" s="195"/>
      <c r="WWH9" s="195"/>
      <c r="WWI9" s="195"/>
      <c r="WWJ9" s="195"/>
      <c r="WWK9" s="195"/>
      <c r="WWL9" s="195"/>
      <c r="WWM9" s="195"/>
      <c r="WWN9" s="195"/>
      <c r="WWO9" s="195"/>
      <c r="WWP9" s="195"/>
      <c r="WWQ9" s="195"/>
      <c r="WWR9" s="195"/>
      <c r="WWS9" s="195"/>
      <c r="WWT9" s="195"/>
      <c r="WWU9" s="195"/>
      <c r="WWV9" s="195"/>
      <c r="WWW9" s="195"/>
      <c r="WWX9" s="195"/>
      <c r="WWY9" s="195"/>
      <c r="WWZ9" s="195"/>
      <c r="WXA9" s="195"/>
      <c r="WXB9" s="195"/>
      <c r="WXC9" s="195"/>
      <c r="WXD9" s="195"/>
      <c r="WXE9" s="195"/>
      <c r="WXF9" s="195"/>
      <c r="WXG9" s="195"/>
      <c r="WXH9" s="195"/>
      <c r="WXI9" s="195"/>
      <c r="WXJ9" s="195"/>
      <c r="WXK9" s="195"/>
      <c r="WXL9" s="195"/>
      <c r="WXM9" s="195"/>
      <c r="WXN9" s="195"/>
      <c r="WXO9" s="195"/>
      <c r="WXP9" s="195"/>
      <c r="WXQ9" s="195"/>
      <c r="WXR9" s="195"/>
      <c r="WXS9" s="195"/>
      <c r="WXT9" s="195"/>
      <c r="WXU9" s="195"/>
      <c r="WXV9" s="195"/>
      <c r="WXW9" s="195"/>
      <c r="WXX9" s="195"/>
      <c r="WXY9" s="195"/>
      <c r="WXZ9" s="195"/>
      <c r="WYA9" s="195"/>
      <c r="WYB9" s="195"/>
      <c r="WYC9" s="195"/>
      <c r="WYD9" s="195"/>
      <c r="WYE9" s="195"/>
      <c r="WYF9" s="195"/>
      <c r="WYG9" s="195"/>
      <c r="WYH9" s="195"/>
      <c r="WYI9" s="195"/>
      <c r="WYJ9" s="195"/>
      <c r="WYK9" s="195"/>
      <c r="WYL9" s="195"/>
      <c r="WYM9" s="195"/>
      <c r="WYN9" s="195"/>
      <c r="WYO9" s="195"/>
      <c r="WYP9" s="195"/>
      <c r="WYQ9" s="195"/>
      <c r="WYR9" s="195"/>
      <c r="WYS9" s="195"/>
      <c r="WYT9" s="195"/>
      <c r="WYU9" s="195"/>
      <c r="WYV9" s="195"/>
      <c r="WYW9" s="195"/>
      <c r="WYX9" s="195"/>
      <c r="WYY9" s="195"/>
      <c r="WYZ9" s="195"/>
      <c r="WZA9" s="195"/>
      <c r="WZB9" s="195"/>
      <c r="WZC9" s="195"/>
      <c r="WZD9" s="195"/>
      <c r="WZE9" s="195"/>
      <c r="WZF9" s="195"/>
      <c r="WZG9" s="195"/>
      <c r="WZH9" s="195"/>
      <c r="WZI9" s="195"/>
      <c r="WZJ9" s="195"/>
      <c r="WZK9" s="195"/>
      <c r="WZL9" s="195"/>
      <c r="WZM9" s="195"/>
      <c r="WZN9" s="195"/>
      <c r="WZO9" s="195"/>
      <c r="WZP9" s="195"/>
      <c r="WZQ9" s="195"/>
      <c r="WZR9" s="195"/>
      <c r="WZS9" s="195"/>
      <c r="WZT9" s="195"/>
      <c r="WZU9" s="195"/>
      <c r="WZV9" s="195"/>
      <c r="WZW9" s="195"/>
      <c r="WZX9" s="195"/>
      <c r="WZY9" s="195"/>
      <c r="WZZ9" s="195"/>
      <c r="XAA9" s="195"/>
      <c r="XAB9" s="195"/>
      <c r="XAC9" s="195"/>
      <c r="XAD9" s="195"/>
      <c r="XAE9" s="195"/>
      <c r="XAF9" s="195"/>
      <c r="XAG9" s="195"/>
      <c r="XAH9" s="195"/>
      <c r="XAI9" s="195"/>
      <c r="XAJ9" s="195"/>
      <c r="XAK9" s="195"/>
      <c r="XAL9" s="195"/>
      <c r="XAM9" s="195"/>
      <c r="XAN9" s="195"/>
      <c r="XAO9" s="195"/>
      <c r="XAP9" s="195"/>
      <c r="XAQ9" s="195"/>
      <c r="XAR9" s="195"/>
      <c r="XAS9" s="195"/>
      <c r="XAT9" s="195"/>
      <c r="XAU9" s="195"/>
      <c r="XAV9" s="195"/>
      <c r="XAW9" s="195"/>
      <c r="XAX9" s="195"/>
      <c r="XAY9" s="195"/>
      <c r="XAZ9" s="195"/>
      <c r="XBA9" s="195"/>
      <c r="XBB9" s="195"/>
      <c r="XBC9" s="195"/>
      <c r="XBD9" s="195"/>
      <c r="XBE9" s="195"/>
      <c r="XBF9" s="195"/>
      <c r="XBG9" s="195"/>
      <c r="XBH9" s="195"/>
      <c r="XBI9" s="195"/>
      <c r="XBJ9" s="195"/>
      <c r="XBK9" s="195"/>
      <c r="XBL9" s="195"/>
      <c r="XBM9" s="195"/>
      <c r="XBN9" s="195"/>
      <c r="XBO9" s="195"/>
      <c r="XBP9" s="195"/>
      <c r="XBQ9" s="195"/>
      <c r="XBR9" s="195"/>
      <c r="XBS9" s="195"/>
      <c r="XBT9" s="195"/>
      <c r="XBU9" s="195"/>
      <c r="XBV9" s="195"/>
      <c r="XBW9" s="195"/>
      <c r="XBX9" s="195"/>
      <c r="XBY9" s="195"/>
      <c r="XBZ9" s="195"/>
      <c r="XCA9" s="195"/>
      <c r="XCB9" s="195"/>
      <c r="XCC9" s="195"/>
      <c r="XCD9" s="195"/>
      <c r="XCE9" s="195"/>
      <c r="XCF9" s="195"/>
      <c r="XCG9" s="195"/>
      <c r="XCH9" s="195"/>
      <c r="XCI9" s="195"/>
      <c r="XCJ9" s="195"/>
      <c r="XCK9" s="195"/>
      <c r="XCL9" s="195"/>
      <c r="XCM9" s="195"/>
      <c r="XCN9" s="195"/>
      <c r="XCO9" s="195"/>
      <c r="XCP9" s="195"/>
      <c r="XCQ9" s="195"/>
      <c r="XCR9" s="195"/>
      <c r="XCS9" s="195"/>
      <c r="XCT9" s="195"/>
      <c r="XCU9" s="195"/>
      <c r="XCV9" s="195"/>
      <c r="XCW9" s="195"/>
      <c r="XCX9" s="195"/>
      <c r="XCY9" s="195"/>
      <c r="XCZ9" s="195"/>
      <c r="XDA9" s="195"/>
      <c r="XDB9" s="195"/>
      <c r="XDC9" s="195"/>
      <c r="XDD9" s="195"/>
      <c r="XDE9" s="195"/>
      <c r="XDF9" s="195"/>
      <c r="XDG9" s="195"/>
      <c r="XDH9" s="195"/>
      <c r="XDI9" s="195"/>
      <c r="XDJ9" s="195"/>
      <c r="XDK9" s="195"/>
      <c r="XDL9" s="195"/>
      <c r="XDM9" s="195"/>
      <c r="XDN9" s="195"/>
      <c r="XDO9" s="195"/>
      <c r="XDP9" s="195"/>
      <c r="XDQ9" s="195"/>
      <c r="XDR9" s="195"/>
      <c r="XDS9" s="195"/>
      <c r="XDT9" s="195"/>
      <c r="XDU9" s="195"/>
      <c r="XDV9" s="195"/>
      <c r="XDW9" s="195"/>
      <c r="XDX9" s="195"/>
      <c r="XDY9" s="195"/>
      <c r="XDZ9" s="195"/>
      <c r="XEA9" s="195"/>
      <c r="XEB9" s="195"/>
      <c r="XEC9" s="195"/>
      <c r="XED9" s="195"/>
      <c r="XEE9" s="195"/>
      <c r="XEF9" s="195"/>
      <c r="XEG9" s="195"/>
      <c r="XEH9" s="195"/>
      <c r="XEI9" s="195"/>
      <c r="XEJ9" s="195"/>
      <c r="XEK9" s="195"/>
      <c r="XEL9" s="195"/>
      <c r="XEM9" s="195"/>
      <c r="XEN9" s="195"/>
      <c r="XEO9" s="195"/>
      <c r="XEP9" s="195"/>
      <c r="XEQ9" s="195"/>
      <c r="XER9" s="195"/>
      <c r="XES9" s="195"/>
      <c r="XET9" s="195"/>
      <c r="XEU9" s="195"/>
      <c r="XEV9" s="195"/>
      <c r="XEW9" s="195"/>
      <c r="XEX9" s="195"/>
      <c r="XEY9" s="195"/>
      <c r="XEZ9" s="195"/>
      <c r="XFA9" s="195"/>
      <c r="XFB9" s="195"/>
      <c r="XFC9" s="195"/>
      <c r="XFD9" s="194"/>
    </row>
    <row r="10" spans="1:16384" s="194" customFormat="1" ht="12" customHeight="1">
      <c r="B10" s="195"/>
    </row>
    <row r="11" spans="1:16384" s="194" customFormat="1" ht="12" customHeight="1">
      <c r="B11" s="195"/>
    </row>
    <row r="12" spans="1:16384" s="194" customFormat="1" ht="12" customHeight="1">
      <c r="B12" s="195"/>
    </row>
    <row r="13" spans="1:16384" s="194" customFormat="1" ht="12" customHeight="1">
      <c r="B13" s="195"/>
    </row>
    <row r="14" spans="1:16384" s="194" customFormat="1" ht="12" customHeight="1">
      <c r="B14" s="195"/>
    </row>
    <row r="15" spans="1:16384" s="194" customFormat="1" ht="12" customHeight="1">
      <c r="B15" s="195"/>
    </row>
    <row r="16" spans="1:16384" s="194" customFormat="1" ht="12" customHeight="1">
      <c r="B16" s="195"/>
    </row>
    <row r="17" spans="2:10" s="194" customFormat="1" ht="12" customHeight="1">
      <c r="B17" s="195"/>
    </row>
    <row r="18" spans="2:10" s="194" customFormat="1" ht="12" customHeight="1">
      <c r="B18" s="195"/>
    </row>
    <row r="19" spans="2:10" s="194" customFormat="1" ht="12" customHeight="1">
      <c r="B19" s="195"/>
    </row>
    <row r="20" spans="2:10" s="194" customFormat="1" ht="12" customHeight="1">
      <c r="B20" s="195"/>
    </row>
    <row r="21" spans="2:10" s="194" customFormat="1" ht="12" customHeight="1">
      <c r="B21" s="195"/>
    </row>
    <row r="22" spans="2:10" s="194" customFormat="1" ht="12" customHeight="1">
      <c r="B22" s="195"/>
    </row>
    <row r="23" spans="2:10" s="194" customFormat="1" ht="12" customHeight="1">
      <c r="B23" s="195"/>
    </row>
    <row r="24" spans="2:10" s="194" customFormat="1" ht="12" customHeight="1">
      <c r="B24" s="195"/>
    </row>
    <row r="25" spans="2:10" s="194" customFormat="1" ht="12" customHeight="1">
      <c r="B25" s="195"/>
    </row>
    <row r="26" spans="2:10" s="194" customFormat="1" ht="12" customHeight="1">
      <c r="B26" s="195"/>
    </row>
    <row r="27" spans="2:10" s="194" customFormat="1" ht="12" customHeight="1">
      <c r="B27" s="195"/>
    </row>
    <row r="28" spans="2:10" s="194" customFormat="1" ht="12" customHeight="1">
      <c r="B28" s="195"/>
    </row>
    <row r="29" spans="2:10" s="194" customFormat="1" ht="12" customHeight="1"/>
    <row r="30" spans="2:10" s="13" customFormat="1" ht="18.899999999999999" customHeight="1">
      <c r="B30" s="199" t="s">
        <v>1</v>
      </c>
      <c r="C30" s="60"/>
      <c r="D30" s="60"/>
      <c r="G30" s="14"/>
      <c r="H30" s="15"/>
    </row>
    <row r="31" spans="2:10" s="9" customFormat="1" ht="14.4">
      <c r="B31" s="279" t="s">
        <v>484</v>
      </c>
      <c r="C31" s="279"/>
      <c r="D31" s="61"/>
      <c r="G31" s="10"/>
      <c r="H31" s="11"/>
      <c r="J31" s="12"/>
    </row>
    <row r="32" spans="2:10" s="9" customFormat="1" ht="14.4">
      <c r="B32" s="61"/>
      <c r="C32" s="193" t="s">
        <v>22</v>
      </c>
      <c r="D32" s="61"/>
      <c r="G32" s="10"/>
      <c r="H32" s="11"/>
      <c r="J32" s="12"/>
    </row>
    <row r="33" spans="2:10" s="9" customFormat="1" ht="14.4">
      <c r="B33" s="61"/>
      <c r="C33" s="193" t="s">
        <v>476</v>
      </c>
      <c r="D33" s="61"/>
      <c r="G33" s="10"/>
      <c r="H33" s="11"/>
      <c r="J33" s="12"/>
    </row>
    <row r="34" spans="2:10" s="9" customFormat="1" ht="14.4">
      <c r="B34" s="61"/>
      <c r="C34" s="193" t="s">
        <v>23</v>
      </c>
      <c r="D34" s="61"/>
      <c r="G34" s="10"/>
      <c r="H34" s="11"/>
      <c r="J34" s="12"/>
    </row>
    <row r="35" spans="2:10" s="9" customFormat="1" ht="14.4">
      <c r="B35" s="61"/>
      <c r="C35" s="59"/>
      <c r="D35" s="61"/>
      <c r="G35" s="10"/>
      <c r="H35" s="11"/>
      <c r="J35" s="12"/>
    </row>
    <row r="36" spans="2:10" s="6" customFormat="1" ht="18.899999999999999" customHeight="1">
      <c r="B36" s="199" t="s">
        <v>24</v>
      </c>
      <c r="C36" s="62"/>
      <c r="D36" s="62"/>
      <c r="G36" s="7"/>
      <c r="H36" s="8"/>
    </row>
    <row r="37" spans="2:10" s="6" customFormat="1" ht="14.4">
      <c r="B37" s="279" t="s">
        <v>20</v>
      </c>
      <c r="C37" s="279"/>
      <c r="D37" s="62"/>
      <c r="G37" s="7"/>
      <c r="H37" s="8"/>
    </row>
    <row r="38" spans="2:10" s="6" customFormat="1" ht="14.4">
      <c r="B38" s="63"/>
      <c r="C38" s="61"/>
      <c r="D38" s="62"/>
      <c r="G38" s="7"/>
      <c r="H38" s="8"/>
    </row>
    <row r="39" spans="2:10" s="6" customFormat="1" ht="14.4">
      <c r="C39" s="61"/>
      <c r="D39" s="62"/>
      <c r="G39" s="7"/>
      <c r="H39" s="8"/>
    </row>
    <row r="40" spans="2:10" s="6" customFormat="1" ht="14.4">
      <c r="C40" s="61"/>
      <c r="D40" s="62"/>
      <c r="G40" s="7"/>
      <c r="H40" s="8"/>
    </row>
    <row r="41" spans="2:10" s="6" customFormat="1" ht="14.4">
      <c r="C41" s="61"/>
      <c r="D41" s="62"/>
      <c r="G41" s="7"/>
      <c r="H41" s="8"/>
    </row>
    <row r="42" spans="2:10" s="6" customFormat="1" ht="14.4">
      <c r="C42" s="61"/>
      <c r="D42" s="62"/>
      <c r="G42" s="7"/>
      <c r="H42" s="8"/>
    </row>
    <row r="43" spans="2:10" s="6" customFormat="1" ht="14.4">
      <c r="C43" s="61"/>
      <c r="D43" s="62"/>
      <c r="G43" s="7"/>
      <c r="H43" s="8"/>
    </row>
    <row r="44" spans="2:10" s="6" customFormat="1" ht="14.4">
      <c r="C44" s="61"/>
      <c r="D44" s="62"/>
      <c r="G44" s="7"/>
      <c r="H44" s="8"/>
    </row>
    <row r="45" spans="2:10" s="6" customFormat="1" ht="14.4">
      <c r="C45" s="61"/>
      <c r="D45" s="62"/>
      <c r="G45" s="7"/>
      <c r="H45" s="8"/>
    </row>
    <row r="46" spans="2:10" s="6" customFormat="1" ht="14.4">
      <c r="C46" s="61"/>
      <c r="D46" s="62"/>
      <c r="G46" s="7"/>
      <c r="H46" s="8"/>
    </row>
    <row r="47" spans="2:10" s="6" customFormat="1" ht="14.4">
      <c r="C47" s="61"/>
      <c r="D47" s="62"/>
      <c r="G47" s="7"/>
      <c r="H47" s="8"/>
    </row>
    <row r="48" spans="2:10" s="6" customFormat="1" ht="14.4">
      <c r="C48" s="61"/>
      <c r="D48" s="62"/>
      <c r="G48" s="7"/>
      <c r="H48" s="8"/>
    </row>
    <row r="49" spans="2:10" s="6" customFormat="1" ht="14.4">
      <c r="C49" s="61"/>
      <c r="D49" s="62"/>
      <c r="G49" s="7"/>
      <c r="H49" s="8"/>
    </row>
    <row r="50" spans="2:10" s="6" customFormat="1" ht="14.4">
      <c r="C50" s="61"/>
      <c r="D50" s="62"/>
      <c r="G50" s="7"/>
      <c r="H50" s="8"/>
    </row>
    <row r="51" spans="2:10" s="6" customFormat="1" ht="14.4">
      <c r="C51" s="61"/>
      <c r="D51" s="62"/>
      <c r="G51" s="7"/>
      <c r="H51" s="8"/>
    </row>
    <row r="52" spans="2:10" s="6" customFormat="1" ht="14.4">
      <c r="C52" s="61"/>
      <c r="D52" s="62"/>
      <c r="G52" s="7"/>
      <c r="H52" s="8"/>
    </row>
    <row r="53" spans="2:10" s="6" customFormat="1" ht="14.4">
      <c r="C53" s="61"/>
      <c r="D53" s="62"/>
      <c r="G53" s="7"/>
      <c r="H53" s="8"/>
    </row>
    <row r="54" spans="2:10" s="6" customFormat="1" ht="14.4">
      <c r="C54" s="61"/>
      <c r="D54" s="62"/>
      <c r="G54" s="7"/>
      <c r="H54" s="8"/>
    </row>
    <row r="55" spans="2:10" s="6" customFormat="1" ht="14.4">
      <c r="C55" s="61"/>
      <c r="D55" s="62"/>
      <c r="G55" s="7"/>
      <c r="H55" s="8"/>
    </row>
    <row r="56" spans="2:10" s="9" customFormat="1" ht="14.4">
      <c r="B56" s="61"/>
      <c r="C56" s="61"/>
      <c r="D56" s="61"/>
      <c r="G56" s="10"/>
      <c r="H56" s="11"/>
      <c r="J56" s="12"/>
    </row>
    <row r="57" spans="2:10" s="6" customFormat="1" ht="18.899999999999999" customHeight="1">
      <c r="B57" s="199" t="s">
        <v>2</v>
      </c>
      <c r="C57" s="62"/>
      <c r="D57" s="62"/>
      <c r="G57" s="7"/>
      <c r="H57" s="8"/>
    </row>
    <row r="58" spans="2:10" s="9" customFormat="1" ht="14.4">
      <c r="B58" s="279" t="s">
        <v>25</v>
      </c>
      <c r="C58" s="279"/>
      <c r="D58" s="61"/>
      <c r="G58" s="10"/>
      <c r="H58" s="11"/>
      <c r="J58" s="12"/>
    </row>
    <row r="59" spans="2:10" s="9" customFormat="1" ht="14.4">
      <c r="B59" s="61"/>
      <c r="C59" s="61"/>
      <c r="D59" s="61"/>
      <c r="G59" s="10"/>
      <c r="H59" s="11"/>
      <c r="J59" s="12"/>
    </row>
    <row r="60" spans="2:10" s="9" customFormat="1" ht="14.4">
      <c r="C60" s="61"/>
      <c r="D60" s="61"/>
      <c r="G60" s="10"/>
      <c r="H60" s="11"/>
      <c r="J60" s="12"/>
    </row>
    <row r="61" spans="2:10" s="9" customFormat="1" ht="14.4">
      <c r="C61" s="61"/>
      <c r="D61" s="61"/>
      <c r="G61" s="10"/>
      <c r="H61" s="11"/>
      <c r="J61" s="12"/>
    </row>
    <row r="62" spans="2:10" s="9" customFormat="1" ht="14.4">
      <c r="C62" s="61"/>
      <c r="D62" s="61"/>
      <c r="G62" s="10"/>
      <c r="H62" s="11"/>
      <c r="J62" s="12"/>
    </row>
    <row r="63" spans="2:10" s="9" customFormat="1" ht="14.4">
      <c r="C63" s="61"/>
      <c r="D63" s="61"/>
      <c r="G63" s="10"/>
      <c r="H63" s="11"/>
      <c r="J63" s="12"/>
    </row>
    <row r="64" spans="2:10" s="9" customFormat="1" ht="14.4">
      <c r="C64" s="64"/>
      <c r="D64" s="61"/>
      <c r="G64" s="10"/>
      <c r="H64" s="11"/>
      <c r="J64" s="12"/>
    </row>
    <row r="65" spans="2:10" s="9" customFormat="1" ht="14.4">
      <c r="C65" s="61"/>
      <c r="D65" s="61"/>
      <c r="G65" s="10"/>
      <c r="H65" s="11"/>
      <c r="J65" s="12"/>
    </row>
    <row r="66" spans="2:10" s="9" customFormat="1" ht="14.4">
      <c r="C66" s="61"/>
      <c r="D66" s="61"/>
      <c r="G66" s="10"/>
      <c r="H66" s="11"/>
      <c r="J66" s="12"/>
    </row>
    <row r="67" spans="2:10" s="9" customFormat="1" ht="14.4">
      <c r="C67" s="61"/>
      <c r="D67" s="61"/>
      <c r="G67" s="10"/>
      <c r="H67" s="11"/>
      <c r="J67" s="12"/>
    </row>
    <row r="68" spans="2:10" s="9" customFormat="1" ht="14.4">
      <c r="C68" s="61"/>
      <c r="D68" s="61"/>
      <c r="G68" s="10"/>
      <c r="H68" s="11"/>
      <c r="J68" s="12"/>
    </row>
    <row r="69" spans="2:10" s="9" customFormat="1" ht="14.4">
      <c r="C69" s="61"/>
      <c r="D69" s="61"/>
      <c r="G69" s="10"/>
      <c r="H69" s="11"/>
      <c r="J69" s="12"/>
    </row>
    <row r="70" spans="2:10" s="9" customFormat="1" ht="14.4">
      <c r="C70" s="61"/>
      <c r="D70" s="61"/>
      <c r="G70" s="10"/>
      <c r="H70" s="11"/>
      <c r="J70" s="12"/>
    </row>
    <row r="71" spans="2:10" s="19" customFormat="1" ht="14.4">
      <c r="B71" s="281" t="s">
        <v>485</v>
      </c>
      <c r="C71" s="281"/>
      <c r="D71" s="65"/>
      <c r="G71" s="20"/>
      <c r="H71" s="21"/>
    </row>
    <row r="72" spans="2:10" s="9" customFormat="1" ht="30" customHeight="1">
      <c r="B72" s="283" t="s">
        <v>486</v>
      </c>
      <c r="C72" s="283"/>
      <c r="D72" s="61"/>
      <c r="G72" s="10"/>
      <c r="H72" s="11"/>
      <c r="J72" s="12"/>
    </row>
    <row r="73" spans="2:10" s="9" customFormat="1" ht="14.4">
      <c r="B73" s="61"/>
      <c r="C73" s="66"/>
      <c r="D73" s="61"/>
      <c r="G73" s="10"/>
      <c r="H73" s="11"/>
      <c r="J73" s="12"/>
    </row>
    <row r="74" spans="2:10" s="6" customFormat="1" ht="18.899999999999999" customHeight="1">
      <c r="B74" s="199" t="s">
        <v>26</v>
      </c>
      <c r="C74" s="62"/>
      <c r="D74" s="62"/>
      <c r="G74" s="7"/>
      <c r="H74" s="8"/>
    </row>
    <row r="75" spans="2:10" s="19" customFormat="1" ht="14.4">
      <c r="B75" s="281" t="s">
        <v>487</v>
      </c>
      <c r="C75" s="281"/>
      <c r="D75" s="65"/>
      <c r="G75" s="20"/>
      <c r="H75" s="21"/>
    </row>
    <row r="76" spans="2:10" s="19" customFormat="1" ht="27.6">
      <c r="B76" s="61"/>
      <c r="C76" s="197" t="s">
        <v>477</v>
      </c>
      <c r="D76" s="65"/>
      <c r="G76" s="20"/>
      <c r="H76" s="21"/>
    </row>
    <row r="77" spans="2:10" s="19" customFormat="1" ht="14.4">
      <c r="B77" s="61"/>
      <c r="C77" s="196" t="s">
        <v>228</v>
      </c>
      <c r="D77" s="65"/>
      <c r="G77" s="20"/>
      <c r="H77" s="21"/>
    </row>
    <row r="78" spans="2:10" s="19" customFormat="1" ht="14.4">
      <c r="B78" s="61"/>
      <c r="C78" s="68"/>
      <c r="D78" s="65"/>
      <c r="G78" s="20"/>
      <c r="H78" s="21"/>
    </row>
    <row r="79" spans="2:10" s="19" customFormat="1" ht="14.4">
      <c r="B79" s="61"/>
      <c r="C79" s="68"/>
      <c r="D79" s="65"/>
      <c r="G79" s="20"/>
      <c r="H79" s="21"/>
    </row>
    <row r="80" spans="2:10" s="19" customFormat="1" ht="14.4">
      <c r="B80" s="61"/>
      <c r="C80" s="68"/>
      <c r="D80" s="65"/>
      <c r="G80" s="20"/>
      <c r="H80" s="21"/>
    </row>
    <row r="81" spans="2:10" s="19" customFormat="1" ht="14.4">
      <c r="B81" s="61"/>
      <c r="C81" s="68"/>
      <c r="D81" s="65"/>
      <c r="G81" s="20"/>
      <c r="H81" s="21"/>
    </row>
    <row r="82" spans="2:10" s="19" customFormat="1" ht="14.4">
      <c r="B82" s="61"/>
      <c r="C82" s="68"/>
      <c r="D82" s="65"/>
      <c r="G82" s="20"/>
      <c r="H82" s="21"/>
    </row>
    <row r="83" spans="2:10" s="19" customFormat="1" ht="14.4">
      <c r="B83" s="61"/>
      <c r="C83" s="68"/>
      <c r="D83" s="65"/>
      <c r="G83" s="20"/>
      <c r="H83" s="21"/>
    </row>
    <row r="84" spans="2:10" s="19" customFormat="1" ht="14.4">
      <c r="B84" s="61"/>
      <c r="C84" s="68"/>
      <c r="D84" s="65"/>
      <c r="G84" s="20"/>
      <c r="H84" s="21"/>
    </row>
    <row r="85" spans="2:10" s="19" customFormat="1" ht="14.4">
      <c r="B85" s="61"/>
      <c r="C85" s="68"/>
      <c r="D85" s="65"/>
      <c r="G85" s="20"/>
      <c r="H85" s="21"/>
    </row>
    <row r="86" spans="2:10" s="19" customFormat="1" ht="27.6">
      <c r="B86" s="61"/>
      <c r="C86" s="197" t="s">
        <v>479</v>
      </c>
      <c r="D86" s="65"/>
      <c r="G86" s="20"/>
      <c r="H86" s="21"/>
    </row>
    <row r="87" spans="2:10" s="9" customFormat="1" ht="14.4">
      <c r="B87" s="61"/>
      <c r="C87" s="196" t="s">
        <v>478</v>
      </c>
      <c r="D87" s="61"/>
      <c r="G87" s="10"/>
      <c r="H87" s="11"/>
      <c r="J87" s="12"/>
    </row>
    <row r="88" spans="2:10" s="19" customFormat="1" ht="14.4">
      <c r="B88" s="61"/>
      <c r="C88" s="67"/>
      <c r="D88" s="65"/>
      <c r="G88" s="20"/>
      <c r="H88" s="21"/>
    </row>
    <row r="89" spans="2:10" s="6" customFormat="1" ht="18.899999999999999" customHeight="1">
      <c r="B89" s="199" t="s">
        <v>489</v>
      </c>
      <c r="C89" s="62"/>
      <c r="D89" s="62"/>
      <c r="G89" s="7"/>
      <c r="H89" s="8"/>
    </row>
    <row r="90" spans="2:10" s="9" customFormat="1" ht="14.4">
      <c r="B90" s="280" t="s">
        <v>490</v>
      </c>
      <c r="C90" s="280"/>
      <c r="D90" s="61"/>
      <c r="G90" s="10"/>
      <c r="H90" s="11"/>
      <c r="J90" s="12"/>
    </row>
    <row r="91" spans="2:10" s="9" customFormat="1" ht="14.4">
      <c r="B91" s="279" t="s">
        <v>209</v>
      </c>
      <c r="C91" s="279"/>
      <c r="D91" s="61"/>
      <c r="G91" s="10"/>
      <c r="H91" s="11"/>
      <c r="J91" s="12"/>
    </row>
    <row r="92" spans="2:10" s="9" customFormat="1" ht="14.4">
      <c r="B92" s="61"/>
      <c r="C92" s="59"/>
      <c r="D92" s="61"/>
      <c r="G92" s="10"/>
      <c r="H92" s="11"/>
      <c r="J92" s="12"/>
    </row>
    <row r="93" spans="2:10" s="9" customFormat="1" ht="14.4">
      <c r="C93" s="59"/>
      <c r="D93" s="61"/>
      <c r="G93" s="10"/>
      <c r="H93" s="11"/>
      <c r="J93" s="12"/>
    </row>
    <row r="94" spans="2:10" s="9" customFormat="1" ht="14.4">
      <c r="C94" s="59"/>
      <c r="D94" s="61"/>
      <c r="G94" s="10"/>
      <c r="H94" s="11"/>
      <c r="J94" s="12"/>
    </row>
    <row r="95" spans="2:10" s="9" customFormat="1" ht="14.4">
      <c r="C95" s="59"/>
      <c r="D95" s="61"/>
      <c r="G95" s="10"/>
      <c r="H95" s="11"/>
      <c r="J95" s="12"/>
    </row>
    <row r="96" spans="2:10" s="9" customFormat="1" ht="14.4">
      <c r="C96" s="59"/>
      <c r="D96" s="61"/>
      <c r="G96" s="10"/>
      <c r="H96" s="11"/>
      <c r="J96" s="12"/>
    </row>
    <row r="97" spans="2:10" s="9" customFormat="1" ht="14.4">
      <c r="C97" s="59"/>
      <c r="D97" s="61"/>
      <c r="G97" s="10"/>
      <c r="H97" s="11"/>
      <c r="J97" s="12"/>
    </row>
    <row r="98" spans="2:10" s="9" customFormat="1" ht="14.4">
      <c r="B98" s="61"/>
      <c r="C98" s="59"/>
      <c r="D98" s="61"/>
      <c r="G98" s="10"/>
      <c r="H98" s="11"/>
      <c r="J98" s="12"/>
    </row>
    <row r="99" spans="2:10" s="19" customFormat="1" ht="14.4">
      <c r="B99" s="61"/>
      <c r="C99" s="196" t="s">
        <v>488</v>
      </c>
      <c r="D99" s="65"/>
      <c r="G99" s="20"/>
      <c r="H99" s="21"/>
    </row>
    <row r="100" spans="2:10" s="19" customFormat="1" ht="14.4">
      <c r="B100" s="61"/>
      <c r="C100" s="70"/>
      <c r="D100" s="65"/>
      <c r="G100" s="20"/>
      <c r="H100" s="21"/>
    </row>
    <row r="101" spans="2:10" s="9" customFormat="1" ht="14.4">
      <c r="B101" s="279" t="s">
        <v>480</v>
      </c>
      <c r="C101" s="279"/>
      <c r="D101" s="61"/>
      <c r="G101" s="10"/>
      <c r="H101" s="11"/>
      <c r="J101" s="12"/>
    </row>
    <row r="102" spans="2:10" s="9" customFormat="1" ht="14.4">
      <c r="B102" s="61"/>
      <c r="C102" s="196" t="s">
        <v>481</v>
      </c>
      <c r="D102" s="61"/>
      <c r="G102" s="10"/>
      <c r="H102" s="11"/>
      <c r="J102" s="12"/>
    </row>
    <row r="103" spans="2:10" s="9" customFormat="1" ht="14.4">
      <c r="B103" s="61"/>
      <c r="C103" s="196" t="s">
        <v>482</v>
      </c>
      <c r="D103" s="61"/>
      <c r="G103" s="10"/>
      <c r="H103" s="11"/>
      <c r="J103" s="12"/>
    </row>
    <row r="104" spans="2:10" s="9" customFormat="1" ht="14.4">
      <c r="B104" s="61"/>
      <c r="C104" s="61"/>
      <c r="D104" s="61"/>
      <c r="G104" s="10"/>
      <c r="H104" s="11"/>
      <c r="J104" s="12"/>
    </row>
    <row r="105" spans="2:10" s="6" customFormat="1" ht="18" customHeight="1">
      <c r="B105" s="199" t="s">
        <v>155</v>
      </c>
      <c r="C105" s="62"/>
      <c r="D105" s="62"/>
      <c r="G105" s="7"/>
      <c r="H105" s="8"/>
    </row>
    <row r="106" spans="2:10" s="9" customFormat="1" ht="14.4">
      <c r="B106" s="280" t="s">
        <v>491</v>
      </c>
      <c r="C106" s="280"/>
      <c r="D106" s="61"/>
      <c r="G106" s="10"/>
      <c r="H106" s="11"/>
      <c r="J106" s="12"/>
    </row>
    <row r="107" spans="2:10" s="9" customFormat="1" ht="14.4">
      <c r="B107" s="280" t="s">
        <v>521</v>
      </c>
      <c r="C107" s="280"/>
      <c r="D107" s="61"/>
      <c r="G107" s="10"/>
      <c r="H107" s="11"/>
      <c r="J107" s="12"/>
    </row>
    <row r="108" spans="2:10" s="9" customFormat="1" ht="14.4">
      <c r="B108" s="61"/>
      <c r="C108" s="59"/>
      <c r="D108" s="61"/>
      <c r="G108" s="10"/>
      <c r="H108" s="11"/>
      <c r="J108" s="12"/>
    </row>
    <row r="109" spans="2:10" s="9" customFormat="1" ht="14.4">
      <c r="B109" s="61"/>
      <c r="C109" s="59"/>
      <c r="D109" s="61"/>
      <c r="G109" s="10"/>
      <c r="H109" s="11"/>
      <c r="J109" s="12"/>
    </row>
    <row r="110" spans="2:10" s="9" customFormat="1" ht="14.4">
      <c r="B110" s="61"/>
      <c r="C110" s="59"/>
      <c r="D110" s="61"/>
      <c r="G110" s="10"/>
      <c r="H110" s="11"/>
      <c r="J110" s="12"/>
    </row>
    <row r="111" spans="2:10" s="9" customFormat="1" ht="14.4">
      <c r="B111" s="282" t="s">
        <v>156</v>
      </c>
      <c r="C111" s="282"/>
      <c r="D111" s="61"/>
      <c r="G111" s="10"/>
      <c r="H111" s="11"/>
      <c r="J111" s="12"/>
    </row>
    <row r="112" spans="2:10" s="9" customFormat="1" ht="14.4">
      <c r="B112" s="61"/>
      <c r="C112" s="196" t="s">
        <v>157</v>
      </c>
      <c r="D112" s="61"/>
      <c r="G112" s="10"/>
      <c r="H112" s="11"/>
      <c r="J112" s="12"/>
    </row>
    <row r="113" spans="2:10" s="19" customFormat="1" ht="17.25" customHeight="1">
      <c r="B113" s="61"/>
      <c r="C113" s="275" t="s">
        <v>229</v>
      </c>
      <c r="D113" s="65"/>
      <c r="G113" s="20"/>
      <c r="H113" s="21"/>
    </row>
    <row r="114" spans="2:10" s="19" customFormat="1" ht="18.75" customHeight="1">
      <c r="B114" s="61"/>
      <c r="C114" s="275"/>
      <c r="D114" s="65"/>
      <c r="G114" s="20"/>
      <c r="H114" s="21"/>
    </row>
    <row r="115" spans="2:10" s="9" customFormat="1" ht="14.4">
      <c r="B115" s="61"/>
      <c r="C115" s="275" t="s">
        <v>213</v>
      </c>
      <c r="D115" s="61"/>
      <c r="G115" s="10"/>
      <c r="H115" s="11"/>
      <c r="J115" s="12"/>
    </row>
    <row r="116" spans="2:10" s="9" customFormat="1" ht="14.4">
      <c r="B116" s="61"/>
      <c r="C116" s="275"/>
      <c r="D116" s="61"/>
      <c r="G116" s="10"/>
      <c r="H116" s="11"/>
      <c r="J116" s="12"/>
    </row>
    <row r="117" spans="2:10" s="9" customFormat="1" ht="14.4">
      <c r="B117" s="61"/>
      <c r="C117" s="275" t="s">
        <v>492</v>
      </c>
      <c r="D117" s="61"/>
      <c r="G117" s="10"/>
      <c r="H117" s="11"/>
      <c r="J117" s="12"/>
    </row>
    <row r="118" spans="2:10" s="9" customFormat="1" ht="14.4">
      <c r="B118" s="61"/>
      <c r="C118" s="275"/>
      <c r="D118" s="61"/>
      <c r="G118" s="10"/>
      <c r="H118" s="11"/>
      <c r="J118" s="12"/>
    </row>
    <row r="119" spans="2:10" s="9" customFormat="1" ht="14.4">
      <c r="B119" s="61"/>
      <c r="C119" s="61"/>
      <c r="D119" s="61"/>
      <c r="G119" s="10"/>
      <c r="H119" s="11"/>
      <c r="J119" s="12"/>
    </row>
    <row r="120" spans="2:10" s="6" customFormat="1" ht="18" customHeight="1">
      <c r="B120" s="199" t="s">
        <v>224</v>
      </c>
      <c r="C120" s="62"/>
      <c r="D120" s="62"/>
      <c r="G120" s="7"/>
      <c r="H120" s="8"/>
    </row>
    <row r="121" spans="2:10" s="9" customFormat="1" ht="14.4">
      <c r="B121" s="278" t="s">
        <v>225</v>
      </c>
      <c r="C121" s="278"/>
      <c r="D121" s="61"/>
      <c r="G121" s="10"/>
      <c r="H121" s="11"/>
      <c r="J121" s="12"/>
    </row>
    <row r="122" spans="2:10" s="9" customFormat="1" ht="14.4">
      <c r="B122" s="61"/>
      <c r="C122" s="67"/>
      <c r="D122" s="61"/>
      <c r="G122" s="10"/>
      <c r="H122" s="11"/>
      <c r="J122" s="12"/>
    </row>
    <row r="123" spans="2:10" s="9" customFormat="1" ht="14.4">
      <c r="B123" s="61"/>
      <c r="C123" s="61"/>
      <c r="D123" s="61"/>
      <c r="G123" s="10"/>
      <c r="H123" s="11"/>
      <c r="J123" s="12"/>
    </row>
    <row r="124" spans="2:10" s="9" customFormat="1" ht="15" customHeight="1">
      <c r="B124" s="277" t="s">
        <v>154</v>
      </c>
      <c r="C124" s="277"/>
      <c r="D124" s="61"/>
      <c r="G124" s="10"/>
      <c r="H124" s="11"/>
      <c r="J124" s="12"/>
    </row>
    <row r="125" spans="2:10" s="9" customFormat="1" ht="15" customHeight="1">
      <c r="B125" s="277"/>
      <c r="C125" s="277"/>
      <c r="D125" s="61"/>
      <c r="G125" s="10"/>
      <c r="H125" s="11"/>
      <c r="J125" s="12"/>
    </row>
    <row r="126" spans="2:10" s="9" customFormat="1" ht="14.4">
      <c r="B126" s="277"/>
      <c r="C126" s="277"/>
      <c r="D126" s="61"/>
      <c r="G126" s="10"/>
      <c r="H126" s="11"/>
      <c r="J126" s="12"/>
    </row>
    <row r="127" spans="2:10" s="9" customFormat="1" ht="14.4">
      <c r="B127" s="61"/>
      <c r="C127" s="61"/>
      <c r="D127" s="61"/>
      <c r="G127" s="10"/>
      <c r="H127" s="11"/>
      <c r="J127" s="12"/>
    </row>
    <row r="128" spans="2:10" s="9" customFormat="1" ht="14.4">
      <c r="B128" s="61"/>
      <c r="C128" s="61"/>
      <c r="D128" s="61"/>
      <c r="G128" s="10"/>
      <c r="H128" s="11"/>
      <c r="J128" s="12"/>
    </row>
    <row r="129" spans="2:4" s="53" customFormat="1" ht="14.4">
      <c r="B129" s="69"/>
      <c r="C129" s="69"/>
      <c r="D129" s="69"/>
    </row>
    <row r="130" spans="2:4" s="53" customFormat="1" ht="18" customHeight="1">
      <c r="B130" s="200" t="s">
        <v>226</v>
      </c>
      <c r="C130" s="69"/>
      <c r="D130" s="69"/>
    </row>
    <row r="131" spans="2:4" s="53" customFormat="1" ht="14.4">
      <c r="B131" s="276" t="s">
        <v>555</v>
      </c>
      <c r="C131" s="276"/>
      <c r="D131" s="69"/>
    </row>
    <row r="132" spans="2:4" s="53" customFormat="1" ht="14.4">
      <c r="B132" s="69"/>
      <c r="C132" s="198" t="s">
        <v>227</v>
      </c>
      <c r="D132" s="69"/>
    </row>
    <row r="133" spans="2:4" s="53" customFormat="1" ht="14.4">
      <c r="B133" s="69"/>
      <c r="C133" s="232" t="s">
        <v>556</v>
      </c>
      <c r="D133" s="69"/>
    </row>
    <row r="134" spans="2:4" s="53" customFormat="1" ht="14.4">
      <c r="B134" s="69"/>
      <c r="C134" s="69"/>
      <c r="D134" s="69"/>
    </row>
    <row r="135" spans="2:4" s="53" customFormat="1" ht="18" customHeight="1">
      <c r="B135" s="200" t="s">
        <v>208</v>
      </c>
      <c r="C135" s="69"/>
      <c r="D135" s="69"/>
    </row>
    <row r="136" spans="2:4" s="53" customFormat="1" ht="14.4">
      <c r="B136" s="276" t="s">
        <v>554</v>
      </c>
      <c r="C136" s="276"/>
      <c r="D136" s="69"/>
    </row>
    <row r="137" spans="2:4" s="53" customFormat="1" ht="14.4">
      <c r="B137" s="69"/>
      <c r="C137" s="69"/>
      <c r="D137" s="69"/>
    </row>
    <row r="138" spans="2:4" s="53" customFormat="1" ht="18" customHeight="1">
      <c r="B138" s="200" t="s">
        <v>207</v>
      </c>
      <c r="C138" s="69"/>
      <c r="D138" s="69"/>
    </row>
    <row r="139" spans="2:4" s="53" customFormat="1" ht="15" customHeight="1">
      <c r="B139" s="276" t="s">
        <v>231</v>
      </c>
      <c r="C139" s="276"/>
      <c r="D139" s="69"/>
    </row>
    <row r="140" spans="2:4" s="53" customFormat="1" ht="14.4">
      <c r="B140" s="69"/>
      <c r="C140" s="69"/>
      <c r="D140" s="69"/>
    </row>
    <row r="141" spans="2:4" s="53" customFormat="1" ht="14.4" hidden="1">
      <c r="B141" s="69"/>
      <c r="C141" s="69"/>
      <c r="D141" s="69"/>
    </row>
    <row r="142" spans="2:4" s="53" customFormat="1" ht="14.4" hidden="1">
      <c r="B142" s="69"/>
      <c r="C142" s="69"/>
      <c r="D142" s="69"/>
    </row>
    <row r="143" spans="2:4" s="53" customFormat="1" ht="14.4" hidden="1">
      <c r="B143" s="69"/>
      <c r="C143" s="69"/>
      <c r="D143" s="69"/>
    </row>
    <row r="144" spans="2:4" s="53" customFormat="1" ht="14.4" hidden="1">
      <c r="B144" s="69"/>
      <c r="C144" s="69"/>
      <c r="D144" s="69"/>
    </row>
    <row r="145" s="53" customFormat="1" hidden="1"/>
    <row r="146" s="53" customFormat="1" hidden="1"/>
    <row r="147" s="53" customFormat="1" hidden="1"/>
    <row r="148" s="53" customFormat="1" hidden="1"/>
    <row r="149" s="53" customFormat="1" hidden="1"/>
    <row r="150" s="53" customFormat="1" hidden="1"/>
    <row r="151" s="53" customFormat="1" hidden="1"/>
    <row r="152" s="53" customFormat="1" hidden="1"/>
    <row r="153" s="53" customFormat="1" hidden="1"/>
    <row r="154" s="53" customFormat="1" hidden="1"/>
    <row r="155" s="53" customFormat="1" hidden="1"/>
    <row r="156" s="53" customFormat="1" hidden="1"/>
    <row r="157" s="53" customFormat="1" hidden="1"/>
    <row r="158" s="53" customFormat="1" hidden="1"/>
    <row r="159" s="53" customFormat="1" hidden="1"/>
    <row r="160" s="53" customFormat="1" hidden="1"/>
    <row r="161" s="53" customFormat="1" hidden="1"/>
    <row r="162" s="53" customFormat="1" hidden="1"/>
    <row r="163" s="53" customFormat="1" hidden="1"/>
    <row r="164" s="53" customFormat="1" hidden="1"/>
    <row r="165" s="53" customFormat="1" hidden="1"/>
    <row r="166" s="53" customFormat="1" hidden="1"/>
    <row r="167" s="53" customFormat="1" hidden="1"/>
    <row r="168" s="53" customFormat="1" hidden="1"/>
    <row r="169" s="53" customFormat="1" hidden="1"/>
    <row r="170" s="53" customFormat="1" hidden="1"/>
    <row r="171" s="53" customFormat="1" ht="12.9" hidden="1" customHeight="1"/>
    <row r="172" s="53" customFormat="1" hidden="1"/>
    <row r="173" s="53" customFormat="1" hidden="1"/>
    <row r="174" s="53" customFormat="1" hidden="1"/>
    <row r="175" s="53" customFormat="1" hidden="1"/>
    <row r="176" s="53" customFormat="1" hidden="1"/>
    <row r="177" s="53" customFormat="1" hidden="1"/>
    <row r="178" s="53" customFormat="1" hidden="1"/>
    <row r="179" s="53" customFormat="1" hidden="1"/>
    <row r="180" s="53" customFormat="1" hidden="1"/>
    <row r="181" s="53" customFormat="1" hidden="1"/>
    <row r="182" s="53" customFormat="1" hidden="1"/>
    <row r="183" s="53" customFormat="1" hidden="1"/>
    <row r="184" s="53" customFormat="1" hidden="1"/>
    <row r="185" s="53" customFormat="1" hidden="1"/>
    <row r="186" s="53" customFormat="1" hidden="1"/>
    <row r="187" s="53" customFormat="1" hidden="1"/>
    <row r="188" s="53" customFormat="1" hidden="1"/>
    <row r="189" s="53" customFormat="1" hidden="1"/>
    <row r="190" s="53" customFormat="1" hidden="1"/>
    <row r="191" s="53" customFormat="1" hidden="1"/>
    <row r="192" s="53" customFormat="1" hidden="1"/>
    <row r="193" s="53" customFormat="1" hidden="1"/>
    <row r="194" s="53" customFormat="1" hidden="1"/>
    <row r="195" s="53" customFormat="1" hidden="1"/>
    <row r="196" s="53" customFormat="1" hidden="1"/>
    <row r="197" s="53" customFormat="1" hidden="1"/>
    <row r="198" s="53" customFormat="1" hidden="1"/>
    <row r="199" s="53" customFormat="1" hidden="1"/>
    <row r="200" s="53" customFormat="1" hidden="1"/>
    <row r="201" s="53" customFormat="1" hidden="1"/>
    <row r="202" s="53" customFormat="1" hidden="1"/>
    <row r="203" s="53" customFormat="1" hidden="1"/>
    <row r="204" s="53" customFormat="1" hidden="1"/>
    <row r="205" s="53" customFormat="1" hidden="1"/>
    <row r="206" s="53" customFormat="1" hidden="1"/>
    <row r="207" s="53" customFormat="1" hidden="1"/>
    <row r="208" s="53" customFormat="1" hidden="1"/>
    <row r="209" s="53" customFormat="1" hidden="1"/>
    <row r="210" s="53" customFormat="1" hidden="1"/>
    <row r="211" s="53" customFormat="1" hidden="1"/>
    <row r="212" s="53" customFormat="1" hidden="1"/>
    <row r="213" s="53" customFormat="1" hidden="1"/>
    <row r="214" s="53" customFormat="1" hidden="1"/>
    <row r="215" s="53" customFormat="1" hidden="1"/>
    <row r="216" s="53" customFormat="1" hidden="1"/>
    <row r="217" s="53" customFormat="1" hidden="1"/>
    <row r="218" s="53" customFormat="1" hidden="1"/>
    <row r="219" s="53" customFormat="1" hidden="1"/>
    <row r="220" s="53" customFormat="1" hidden="1"/>
    <row r="221" s="53" customFormat="1" hidden="1"/>
    <row r="222" s="53" customFormat="1" hidden="1"/>
    <row r="223" s="53" customFormat="1" hidden="1"/>
    <row r="224" s="53" customFormat="1" hidden="1"/>
  </sheetData>
  <mergeCells count="22">
    <mergeCell ref="B111:C111"/>
    <mergeCell ref="B71:C71"/>
    <mergeCell ref="B72:C72"/>
    <mergeCell ref="B106:C106"/>
    <mergeCell ref="B101:C101"/>
    <mergeCell ref="B107:C107"/>
    <mergeCell ref="A1:D3"/>
    <mergeCell ref="C113:C114"/>
    <mergeCell ref="B131:C131"/>
    <mergeCell ref="B136:C136"/>
    <mergeCell ref="B139:C139"/>
    <mergeCell ref="B124:C126"/>
    <mergeCell ref="B121:C121"/>
    <mergeCell ref="C115:C116"/>
    <mergeCell ref="C117:C118"/>
    <mergeCell ref="B6:C6"/>
    <mergeCell ref="B31:C31"/>
    <mergeCell ref="B90:C90"/>
    <mergeCell ref="B91:C91"/>
    <mergeCell ref="B75:C75"/>
    <mergeCell ref="B37:C37"/>
    <mergeCell ref="B58:C58"/>
  </mergeCells>
  <hyperlinks>
    <hyperlink ref="C132" r:id="rId1"/>
    <hyperlink ref="C133" r:id="rId2"/>
    <hyperlink ref="B124" location="'1'!A1" display="PRÊT(E) ? CLIQUEZ ICI POUR COMMENCER !"/>
    <hyperlink ref="C124" location="'1'!A1" display="'1'!A1"/>
    <hyperlink ref="B125" location="'1'!A1" display="'1'!A1"/>
    <hyperlink ref="C125" location="'1'!A1" display="'1'!A1"/>
    <hyperlink ref="B126" location="'1'!A1" display="'1'!A1"/>
    <hyperlink ref="C126" location="'1'!A1" display="'1'!A1"/>
  </hyperlinks>
  <pageMargins left="0.7" right="0.7" top="0.75" bottom="0.75" header="0.3" footer="0.3"/>
  <pageSetup paperSize="9" orientation="portrait" horizontalDpi="1200"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outlinePr summaryBelow="0" summaryRight="0"/>
  </sheetPr>
  <dimension ref="A1:M485"/>
  <sheetViews>
    <sheetView topLeftCell="B1" zoomScaleNormal="100" workbookViewId="0">
      <pane ySplit="1" topLeftCell="A2" activePane="bottomLeft" state="frozen"/>
      <selection pane="bottomLeft" activeCell="B230" sqref="B230:L230"/>
    </sheetView>
  </sheetViews>
  <sheetFormatPr baseColWidth="10" defaultColWidth="0" defaultRowHeight="15" customHeight="1" zeroHeight="1" outlineLevelRow="1"/>
  <cols>
    <col min="1" max="1" width="5.33203125" style="130" customWidth="1"/>
    <col min="2" max="2" width="5.33203125" style="2" customWidth="1"/>
    <col min="3" max="3" width="21.6640625" style="2" customWidth="1"/>
    <col min="4" max="5" width="3" style="2" customWidth="1"/>
    <col min="6" max="6" width="23.44140625" style="2" customWidth="1"/>
    <col min="7" max="7" width="20.88671875" style="2" customWidth="1"/>
    <col min="8" max="9" width="21.6640625" style="2" customWidth="1"/>
    <col min="10" max="11" width="3" style="2" customWidth="1"/>
    <col min="12" max="12" width="21.6640625" style="2" customWidth="1"/>
    <col min="13" max="13" width="5.33203125" style="2" customWidth="1"/>
    <col min="14" max="16384" width="11.44140625" style="2" hidden="1"/>
  </cols>
  <sheetData>
    <row r="1" spans="1:12" s="1" customFormat="1" ht="24.9" customHeight="1">
      <c r="A1" s="186"/>
      <c r="B1" s="183"/>
      <c r="C1" s="183"/>
      <c r="D1" s="183"/>
      <c r="E1" s="183"/>
      <c r="F1" s="183"/>
      <c r="G1" s="183"/>
      <c r="H1" s="184" t="s">
        <v>452</v>
      </c>
      <c r="I1" s="535" t="s">
        <v>453</v>
      </c>
      <c r="J1" s="535"/>
      <c r="K1" s="536" t="s">
        <v>454</v>
      </c>
      <c r="L1" s="536"/>
    </row>
    <row r="2" spans="1:12" s="37" customFormat="1" ht="13.8">
      <c r="A2" s="285" t="s">
        <v>262</v>
      </c>
      <c r="B2" s="285"/>
      <c r="C2" s="285"/>
      <c r="D2" s="285"/>
      <c r="E2" s="285"/>
      <c r="F2" s="285"/>
      <c r="G2" s="285"/>
      <c r="H2" s="185"/>
      <c r="I2" s="185"/>
    </row>
    <row r="3" spans="1:12" ht="14.4">
      <c r="A3" s="2"/>
      <c r="F3" s="34"/>
      <c r="G3" s="34"/>
      <c r="H3" s="34"/>
      <c r="I3" s="34"/>
    </row>
    <row r="4" spans="1:12" ht="14.4">
      <c r="A4" s="2"/>
      <c r="F4" s="34"/>
      <c r="G4" s="34"/>
      <c r="H4" s="34"/>
      <c r="I4" s="34"/>
    </row>
    <row r="5" spans="1:12" ht="14.4">
      <c r="A5" s="2"/>
      <c r="C5" s="74"/>
      <c r="D5" s="495" t="s">
        <v>541</v>
      </c>
      <c r="E5" s="495"/>
      <c r="F5" s="495"/>
      <c r="G5" s="495"/>
      <c r="H5" s="495"/>
    </row>
    <row r="6" spans="1:12" ht="5.0999999999999996" customHeight="1">
      <c r="A6" s="2"/>
    </row>
    <row r="7" spans="1:12" ht="14.4">
      <c r="A7" s="2"/>
      <c r="C7" s="28"/>
      <c r="D7" s="495" t="s">
        <v>132</v>
      </c>
      <c r="E7" s="495"/>
      <c r="F7" s="495"/>
      <c r="G7" s="495"/>
      <c r="I7" s="495"/>
      <c r="J7" s="495"/>
      <c r="K7" s="495"/>
      <c r="L7" s="495"/>
    </row>
    <row r="8" spans="1:12" ht="5.0999999999999996" customHeight="1">
      <c r="A8" s="2"/>
      <c r="C8" s="22"/>
      <c r="D8" s="22"/>
      <c r="F8" s="22"/>
      <c r="G8" s="22"/>
    </row>
    <row r="9" spans="1:12" ht="12.9" customHeight="1">
      <c r="A9" s="2"/>
      <c r="C9" s="498" t="s">
        <v>558</v>
      </c>
      <c r="D9" s="496" t="s">
        <v>339</v>
      </c>
      <c r="E9" s="497"/>
      <c r="F9" s="497"/>
      <c r="G9" s="497"/>
      <c r="H9" s="497"/>
      <c r="I9" s="497"/>
      <c r="J9" s="497"/>
      <c r="K9" s="497"/>
      <c r="L9" s="497"/>
    </row>
    <row r="10" spans="1:12" ht="12.9" customHeight="1">
      <c r="A10" s="2"/>
      <c r="C10" s="499"/>
      <c r="D10" s="497"/>
      <c r="E10" s="497"/>
      <c r="F10" s="497"/>
      <c r="G10" s="497"/>
      <c r="H10" s="497"/>
      <c r="I10" s="497"/>
      <c r="J10" s="497"/>
      <c r="K10" s="497"/>
      <c r="L10" s="497"/>
    </row>
    <row r="11" spans="1:12" ht="5.0999999999999996" customHeight="1" thickBot="1">
      <c r="A11" s="2"/>
      <c r="C11" s="22"/>
      <c r="D11" s="22"/>
      <c r="F11" s="22"/>
      <c r="G11" s="22"/>
    </row>
    <row r="12" spans="1:12" thickBot="1">
      <c r="A12" s="2"/>
      <c r="C12" s="202"/>
      <c r="D12" s="505" t="s">
        <v>147</v>
      </c>
      <c r="E12" s="506"/>
      <c r="F12" s="506"/>
      <c r="G12" s="506"/>
    </row>
    <row r="13" spans="1:12" ht="14.4">
      <c r="A13" s="2"/>
      <c r="G13" s="22"/>
    </row>
    <row r="14" spans="1:12" ht="14.4">
      <c r="A14" s="2"/>
      <c r="G14" s="22"/>
    </row>
    <row r="15" spans="1:12" ht="30" customHeight="1">
      <c r="A15" s="2"/>
      <c r="B15" s="509" t="s">
        <v>216</v>
      </c>
      <c r="C15" s="509"/>
      <c r="D15" s="509"/>
      <c r="E15" s="509"/>
      <c r="F15" s="509"/>
      <c r="G15" s="509"/>
      <c r="H15" s="509"/>
      <c r="I15" s="509"/>
      <c r="J15" s="509"/>
      <c r="K15" s="509"/>
      <c r="L15" s="509"/>
    </row>
    <row r="16" spans="1:12" ht="14.4">
      <c r="A16" s="2"/>
      <c r="B16" s="510"/>
      <c r="C16" s="510"/>
      <c r="D16" s="510"/>
      <c r="E16" s="510"/>
      <c r="F16" s="510"/>
      <c r="G16" s="510"/>
      <c r="H16" s="510"/>
      <c r="I16" s="510"/>
      <c r="J16" s="510"/>
      <c r="K16" s="510"/>
      <c r="L16" s="510"/>
    </row>
    <row r="17" spans="2:12" s="2" customFormat="1" ht="14.4">
      <c r="B17" s="510"/>
      <c r="C17" s="510"/>
      <c r="D17" s="510"/>
      <c r="E17" s="510"/>
      <c r="F17" s="510"/>
      <c r="G17" s="510"/>
      <c r="H17" s="510"/>
      <c r="I17" s="510"/>
      <c r="J17" s="510"/>
      <c r="K17" s="510"/>
      <c r="L17" s="510"/>
    </row>
    <row r="18" spans="2:12" s="2" customFormat="1" ht="14.4">
      <c r="B18" s="510"/>
      <c r="C18" s="510"/>
      <c r="D18" s="510"/>
      <c r="E18" s="510"/>
      <c r="F18" s="510"/>
      <c r="G18" s="510"/>
      <c r="H18" s="510"/>
      <c r="I18" s="510"/>
      <c r="J18" s="510"/>
      <c r="K18" s="510"/>
      <c r="L18" s="510"/>
    </row>
    <row r="19" spans="2:12" s="2" customFormat="1" ht="14.4">
      <c r="B19" s="510"/>
      <c r="C19" s="510"/>
      <c r="D19" s="510"/>
      <c r="E19" s="510"/>
      <c r="F19" s="510"/>
      <c r="G19" s="510"/>
      <c r="H19" s="510"/>
      <c r="I19" s="510"/>
      <c r="J19" s="510"/>
      <c r="K19" s="510"/>
      <c r="L19" s="510"/>
    </row>
    <row r="20" spans="2:12" s="2" customFormat="1" ht="14.4">
      <c r="B20" s="510"/>
      <c r="C20" s="510"/>
      <c r="D20" s="510"/>
      <c r="E20" s="510"/>
      <c r="F20" s="510"/>
      <c r="G20" s="510"/>
      <c r="H20" s="510"/>
      <c r="I20" s="510"/>
      <c r="J20" s="510"/>
      <c r="K20" s="510"/>
      <c r="L20" s="510"/>
    </row>
    <row r="21" spans="2:12" s="2" customFormat="1" ht="14.4">
      <c r="B21" s="510"/>
      <c r="C21" s="510"/>
      <c r="D21" s="510"/>
      <c r="E21" s="510"/>
      <c r="F21" s="510"/>
      <c r="G21" s="510"/>
      <c r="H21" s="510"/>
      <c r="I21" s="510"/>
      <c r="J21" s="510"/>
      <c r="K21" s="510"/>
      <c r="L21" s="510"/>
    </row>
    <row r="22" spans="2:12" s="2" customFormat="1" ht="14.4">
      <c r="B22" s="510"/>
      <c r="C22" s="510"/>
      <c r="D22" s="510"/>
      <c r="E22" s="510"/>
      <c r="F22" s="510"/>
      <c r="G22" s="510"/>
      <c r="H22" s="510"/>
      <c r="I22" s="510"/>
      <c r="J22" s="510"/>
      <c r="K22" s="510"/>
      <c r="L22" s="510"/>
    </row>
    <row r="23" spans="2:12" s="2" customFormat="1" ht="14.4">
      <c r="B23" s="510"/>
      <c r="C23" s="510"/>
      <c r="D23" s="510"/>
      <c r="E23" s="510"/>
      <c r="F23" s="510"/>
      <c r="G23" s="510"/>
      <c r="H23" s="510"/>
      <c r="I23" s="510"/>
      <c r="J23" s="510"/>
      <c r="K23" s="510"/>
      <c r="L23" s="510"/>
    </row>
    <row r="24" spans="2:12" s="2" customFormat="1" ht="14.4">
      <c r="B24" s="510"/>
      <c r="C24" s="510"/>
      <c r="D24" s="510"/>
      <c r="E24" s="510"/>
      <c r="F24" s="510"/>
      <c r="G24" s="510"/>
      <c r="H24" s="510"/>
      <c r="I24" s="510"/>
      <c r="J24" s="510"/>
      <c r="K24" s="510"/>
      <c r="L24" s="510"/>
    </row>
    <row r="25" spans="2:12" s="2" customFormat="1" ht="14.4">
      <c r="B25" s="510"/>
      <c r="C25" s="510"/>
      <c r="D25" s="510"/>
      <c r="E25" s="510"/>
      <c r="F25" s="510"/>
      <c r="G25" s="510"/>
      <c r="H25" s="510"/>
      <c r="I25" s="510"/>
      <c r="J25" s="510"/>
      <c r="K25" s="510"/>
      <c r="L25" s="510"/>
    </row>
    <row r="26" spans="2:12" s="2" customFormat="1" ht="14.4">
      <c r="B26" s="510"/>
      <c r="C26" s="510"/>
      <c r="D26" s="510"/>
      <c r="E26" s="510"/>
      <c r="F26" s="510"/>
      <c r="G26" s="510"/>
      <c r="H26" s="510"/>
      <c r="I26" s="510"/>
      <c r="J26" s="510"/>
      <c r="K26" s="510"/>
      <c r="L26" s="510"/>
    </row>
    <row r="27" spans="2:12" s="2" customFormat="1" ht="14.4">
      <c r="B27" s="510"/>
      <c r="C27" s="510"/>
      <c r="D27" s="510"/>
      <c r="E27" s="510"/>
      <c r="F27" s="510"/>
      <c r="G27" s="510"/>
      <c r="H27" s="510"/>
      <c r="I27" s="510"/>
      <c r="J27" s="510"/>
      <c r="K27" s="510"/>
      <c r="L27" s="510"/>
    </row>
    <row r="28" spans="2:12" s="2" customFormat="1" ht="14.4">
      <c r="B28" s="510"/>
      <c r="C28" s="510"/>
      <c r="D28" s="510"/>
      <c r="E28" s="510"/>
      <c r="F28" s="510"/>
      <c r="G28" s="510"/>
      <c r="H28" s="510"/>
      <c r="I28" s="510"/>
      <c r="J28" s="510"/>
      <c r="K28" s="510"/>
      <c r="L28" s="510"/>
    </row>
    <row r="29" spans="2:12" s="2" customFormat="1" ht="14.4">
      <c r="B29" s="510"/>
      <c r="C29" s="510"/>
      <c r="D29" s="510"/>
      <c r="E29" s="510"/>
      <c r="F29" s="510"/>
      <c r="G29" s="510"/>
      <c r="H29" s="510"/>
      <c r="I29" s="510"/>
      <c r="J29" s="510"/>
      <c r="K29" s="510"/>
      <c r="L29" s="510"/>
    </row>
    <row r="30" spans="2:12" s="2" customFormat="1" ht="14.4">
      <c r="B30" s="510"/>
      <c r="C30" s="510"/>
      <c r="D30" s="510"/>
      <c r="E30" s="510"/>
      <c r="F30" s="510"/>
      <c r="G30" s="510"/>
      <c r="H30" s="510"/>
      <c r="I30" s="510"/>
      <c r="J30" s="510"/>
      <c r="K30" s="510"/>
      <c r="L30" s="510"/>
    </row>
    <row r="31" spans="2:12" s="2" customFormat="1" ht="14.4">
      <c r="B31" s="510"/>
      <c r="C31" s="510"/>
      <c r="D31" s="510"/>
      <c r="E31" s="510"/>
      <c r="F31" s="510"/>
      <c r="G31" s="510"/>
      <c r="H31" s="510"/>
      <c r="I31" s="510"/>
      <c r="J31" s="510"/>
      <c r="K31" s="510"/>
      <c r="L31" s="510"/>
    </row>
    <row r="32" spans="2:12" s="2" customFormat="1" ht="14.4">
      <c r="B32" s="510"/>
      <c r="C32" s="510"/>
      <c r="D32" s="510"/>
      <c r="E32" s="510"/>
      <c r="F32" s="510"/>
      <c r="G32" s="510"/>
      <c r="H32" s="510"/>
      <c r="I32" s="510"/>
      <c r="J32" s="510"/>
      <c r="K32" s="510"/>
      <c r="L32" s="510"/>
    </row>
    <row r="33" spans="2:12" s="2" customFormat="1" ht="14.4">
      <c r="B33" s="510"/>
      <c r="C33" s="510"/>
      <c r="D33" s="510"/>
      <c r="E33" s="510"/>
      <c r="F33" s="510"/>
      <c r="G33" s="510"/>
      <c r="H33" s="510"/>
      <c r="I33" s="510"/>
      <c r="J33" s="510"/>
      <c r="K33" s="510"/>
      <c r="L33" s="510"/>
    </row>
    <row r="34" spans="2:12" s="2" customFormat="1" ht="14.4">
      <c r="B34" s="510"/>
      <c r="C34" s="510"/>
      <c r="D34" s="510"/>
      <c r="E34" s="510"/>
      <c r="F34" s="510"/>
      <c r="G34" s="510"/>
      <c r="H34" s="510"/>
      <c r="I34" s="510"/>
      <c r="J34" s="510"/>
      <c r="K34" s="510"/>
      <c r="L34" s="510"/>
    </row>
    <row r="35" spans="2:12" s="2" customFormat="1" ht="14.4">
      <c r="B35" s="510"/>
      <c r="C35" s="510"/>
      <c r="D35" s="510"/>
      <c r="E35" s="510"/>
      <c r="F35" s="510"/>
      <c r="G35" s="510"/>
      <c r="H35" s="510"/>
      <c r="I35" s="510"/>
      <c r="J35" s="510"/>
      <c r="K35" s="510"/>
      <c r="L35" s="510"/>
    </row>
    <row r="36" spans="2:12" s="2" customFormat="1" ht="14.4">
      <c r="B36" s="510"/>
      <c r="C36" s="510"/>
      <c r="D36" s="510"/>
      <c r="E36" s="510"/>
      <c r="F36" s="510"/>
      <c r="G36" s="510"/>
      <c r="H36" s="510"/>
      <c r="I36" s="510"/>
      <c r="J36" s="510"/>
      <c r="K36" s="510"/>
      <c r="L36" s="510"/>
    </row>
    <row r="37" spans="2:12" s="2" customFormat="1" ht="14.4">
      <c r="B37" s="510"/>
      <c r="C37" s="510"/>
      <c r="D37" s="510"/>
      <c r="E37" s="510"/>
      <c r="F37" s="510"/>
      <c r="G37" s="510"/>
      <c r="H37" s="510"/>
      <c r="I37" s="510"/>
      <c r="J37" s="510"/>
      <c r="K37" s="510"/>
      <c r="L37" s="510"/>
    </row>
    <row r="38" spans="2:12" s="2" customFormat="1" ht="14.4">
      <c r="B38" s="510"/>
      <c r="C38" s="510"/>
      <c r="D38" s="510"/>
      <c r="E38" s="510"/>
      <c r="F38" s="510"/>
      <c r="G38" s="510"/>
      <c r="H38" s="510"/>
      <c r="I38" s="510"/>
      <c r="J38" s="510"/>
      <c r="K38" s="510"/>
      <c r="L38" s="510"/>
    </row>
    <row r="39" spans="2:12" s="2" customFormat="1" ht="14.4">
      <c r="B39" s="510"/>
      <c r="C39" s="510"/>
      <c r="D39" s="510"/>
      <c r="E39" s="510"/>
      <c r="F39" s="510"/>
      <c r="G39" s="510"/>
      <c r="H39" s="510"/>
      <c r="I39" s="510"/>
      <c r="J39" s="510"/>
      <c r="K39" s="510"/>
      <c r="L39" s="510"/>
    </row>
    <row r="40" spans="2:12" s="2" customFormat="1" ht="14.4">
      <c r="B40" s="510"/>
      <c r="C40" s="510"/>
      <c r="D40" s="510"/>
      <c r="E40" s="510"/>
      <c r="F40" s="510"/>
      <c r="G40" s="510"/>
      <c r="H40" s="510"/>
      <c r="I40" s="510"/>
      <c r="J40" s="510"/>
      <c r="K40" s="510"/>
      <c r="L40" s="510"/>
    </row>
    <row r="41" spans="2:12" s="2" customFormat="1" ht="14.4">
      <c r="B41" s="510"/>
      <c r="C41" s="510"/>
      <c r="D41" s="510"/>
      <c r="E41" s="510"/>
      <c r="F41" s="510"/>
      <c r="G41" s="510"/>
      <c r="H41" s="510"/>
      <c r="I41" s="510"/>
      <c r="J41" s="510"/>
      <c r="K41" s="510"/>
      <c r="L41" s="510"/>
    </row>
    <row r="42" spans="2:12" s="2" customFormat="1" ht="14.4">
      <c r="B42" s="510"/>
      <c r="C42" s="510"/>
      <c r="D42" s="510"/>
      <c r="E42" s="510"/>
      <c r="F42" s="510"/>
      <c r="G42" s="510"/>
      <c r="H42" s="510"/>
      <c r="I42" s="510"/>
      <c r="J42" s="510"/>
      <c r="K42" s="510"/>
      <c r="L42" s="510"/>
    </row>
    <row r="43" spans="2:12" s="2" customFormat="1" ht="14.4">
      <c r="B43" s="510"/>
      <c r="C43" s="510"/>
      <c r="D43" s="510"/>
      <c r="E43" s="510"/>
      <c r="F43" s="510"/>
      <c r="G43" s="510"/>
      <c r="H43" s="510"/>
      <c r="I43" s="510"/>
      <c r="J43" s="510"/>
      <c r="K43" s="510"/>
      <c r="L43" s="510"/>
    </row>
    <row r="44" spans="2:12" s="2" customFormat="1" ht="14.4">
      <c r="B44" s="510"/>
      <c r="C44" s="510"/>
      <c r="D44" s="510"/>
      <c r="E44" s="510"/>
      <c r="F44" s="510"/>
      <c r="G44" s="510"/>
      <c r="H44" s="510"/>
      <c r="I44" s="510"/>
      <c r="J44" s="510"/>
      <c r="K44" s="510"/>
      <c r="L44" s="510"/>
    </row>
    <row r="45" spans="2:12" s="2" customFormat="1" ht="14.4">
      <c r="B45" s="510"/>
      <c r="C45" s="510"/>
      <c r="D45" s="510"/>
      <c r="E45" s="510"/>
      <c r="F45" s="510"/>
      <c r="G45" s="510"/>
      <c r="H45" s="510"/>
      <c r="I45" s="510"/>
      <c r="J45" s="510"/>
      <c r="K45" s="510"/>
      <c r="L45" s="510"/>
    </row>
    <row r="46" spans="2:12" s="2" customFormat="1" ht="14.4">
      <c r="B46" s="510"/>
      <c r="C46" s="510"/>
      <c r="D46" s="510"/>
      <c r="E46" s="510"/>
      <c r="F46" s="510"/>
      <c r="G46" s="510"/>
      <c r="H46" s="510"/>
      <c r="I46" s="510"/>
      <c r="J46" s="510"/>
      <c r="K46" s="510"/>
      <c r="L46" s="510"/>
    </row>
    <row r="47" spans="2:12" s="2" customFormat="1" ht="14.4">
      <c r="B47" s="510"/>
      <c r="C47" s="510"/>
      <c r="D47" s="510"/>
      <c r="E47" s="510"/>
      <c r="F47" s="510"/>
      <c r="G47" s="510"/>
      <c r="H47" s="510"/>
      <c r="I47" s="510"/>
      <c r="J47" s="510"/>
      <c r="K47" s="510"/>
      <c r="L47" s="510"/>
    </row>
    <row r="48" spans="2:12" s="2" customFormat="1" ht="5.0999999999999996" customHeight="1"/>
    <row r="49" spans="1:13" ht="14.4">
      <c r="A49" s="2"/>
      <c r="B49" s="511" t="s">
        <v>274</v>
      </c>
      <c r="C49" s="511"/>
      <c r="D49" s="511"/>
      <c r="E49" s="511"/>
      <c r="F49" s="511"/>
      <c r="G49" s="511"/>
      <c r="H49" s="511"/>
      <c r="I49" s="511"/>
      <c r="J49" s="511"/>
      <c r="K49" s="511"/>
      <c r="L49" s="511"/>
    </row>
    <row r="50" spans="1:13" ht="14.4">
      <c r="A50" s="2"/>
      <c r="F50" s="34"/>
      <c r="G50" s="34"/>
      <c r="H50" s="34"/>
      <c r="I50" s="34"/>
    </row>
    <row r="51" spans="1:13" ht="14.4">
      <c r="A51" s="2"/>
      <c r="F51" s="34"/>
      <c r="G51" s="34"/>
      <c r="H51" s="34"/>
      <c r="I51" s="34"/>
    </row>
    <row r="52" spans="1:13" ht="33" customHeight="1">
      <c r="A52" s="2"/>
      <c r="B52" s="23" t="s">
        <v>130</v>
      </c>
      <c r="C52" s="357" t="s">
        <v>263</v>
      </c>
      <c r="D52" s="358"/>
      <c r="E52" s="358"/>
      <c r="F52" s="358"/>
      <c r="G52" s="358"/>
      <c r="H52" s="358"/>
      <c r="I52" s="358"/>
      <c r="J52" s="358"/>
      <c r="K52" s="358"/>
      <c r="L52" s="358"/>
    </row>
    <row r="53" spans="1:13" ht="14.4">
      <c r="A53" s="2"/>
      <c r="B53" s="512"/>
      <c r="C53" s="512"/>
      <c r="D53" s="512"/>
      <c r="E53" s="512"/>
      <c r="F53" s="512"/>
      <c r="G53" s="512"/>
      <c r="H53" s="512"/>
      <c r="I53" s="512"/>
      <c r="J53" s="512"/>
      <c r="K53" s="512"/>
      <c r="L53" s="512"/>
    </row>
    <row r="54" spans="1:13" ht="30" customHeight="1">
      <c r="A54" s="2"/>
      <c r="B54" s="500" t="s">
        <v>291</v>
      </c>
      <c r="C54" s="500"/>
      <c r="D54" s="500"/>
      <c r="E54" s="500"/>
      <c r="F54" s="500"/>
      <c r="G54" s="500"/>
      <c r="H54" s="500"/>
      <c r="I54" s="500"/>
      <c r="J54" s="500"/>
      <c r="K54" s="500"/>
      <c r="L54" s="500"/>
    </row>
    <row r="55" spans="1:13" ht="14.4">
      <c r="A55" s="2"/>
      <c r="C55" s="80"/>
      <c r="D55" s="36"/>
      <c r="E55" s="36"/>
      <c r="F55" s="36"/>
      <c r="G55" s="36"/>
      <c r="H55" s="36"/>
      <c r="I55" s="36"/>
      <c r="J55" s="36"/>
      <c r="K55" s="36"/>
      <c r="L55" s="36"/>
    </row>
    <row r="56" spans="1:13" ht="14.4">
      <c r="A56" s="2"/>
      <c r="C56" s="74"/>
      <c r="D56" s="495" t="s">
        <v>282</v>
      </c>
      <c r="E56" s="495"/>
      <c r="F56" s="495"/>
      <c r="G56" s="495"/>
      <c r="H56" s="495"/>
    </row>
    <row r="57" spans="1:13" ht="5.0999999999999996" customHeight="1">
      <c r="A57" s="2"/>
    </row>
    <row r="58" spans="1:13" ht="14.4">
      <c r="A58" s="2"/>
      <c r="C58" s="28"/>
      <c r="D58" s="495" t="s">
        <v>132</v>
      </c>
      <c r="E58" s="495"/>
      <c r="F58" s="495"/>
      <c r="G58" s="495"/>
      <c r="H58" s="36"/>
      <c r="I58" s="495"/>
      <c r="J58" s="495"/>
      <c r="K58" s="495"/>
      <c r="L58" s="495"/>
    </row>
    <row r="59" spans="1:13" ht="14.4">
      <c r="A59" s="2"/>
      <c r="C59" s="80"/>
      <c r="D59" s="36"/>
      <c r="E59" s="36"/>
      <c r="F59" s="36"/>
      <c r="G59" s="36"/>
      <c r="H59" s="36"/>
      <c r="I59" s="36"/>
      <c r="J59" s="36"/>
      <c r="K59" s="36"/>
      <c r="L59" s="36"/>
    </row>
    <row r="60" spans="1:13" ht="30" customHeight="1">
      <c r="A60" s="2"/>
      <c r="B60" s="501" t="s">
        <v>545</v>
      </c>
      <c r="C60" s="502"/>
      <c r="D60" s="502"/>
      <c r="E60" s="502"/>
      <c r="F60" s="502"/>
      <c r="G60" s="502"/>
      <c r="H60" s="502"/>
      <c r="I60" s="502"/>
      <c r="J60" s="502"/>
      <c r="K60" s="502"/>
      <c r="L60" s="503"/>
    </row>
    <row r="61" spans="1:13" ht="14.4">
      <c r="A61" s="2"/>
      <c r="B61" s="452" t="s">
        <v>533</v>
      </c>
      <c r="C61" s="453"/>
      <c r="D61" s="453"/>
      <c r="E61" s="453"/>
      <c r="F61" s="453"/>
      <c r="G61" s="453"/>
      <c r="H61" s="453"/>
      <c r="I61" s="453"/>
      <c r="J61" s="453"/>
      <c r="K61" s="453"/>
      <c r="L61" s="454"/>
    </row>
    <row r="62" spans="1:13" ht="14.4" outlineLevel="1">
      <c r="A62" s="2"/>
      <c r="B62" s="83"/>
      <c r="C62" s="103"/>
      <c r="D62" s="85"/>
      <c r="E62" s="85"/>
      <c r="F62" s="85"/>
      <c r="G62" s="85"/>
      <c r="H62" s="85"/>
      <c r="I62" s="85"/>
      <c r="J62" s="85"/>
      <c r="K62" s="85"/>
      <c r="L62" s="86"/>
    </row>
    <row r="63" spans="1:13" ht="15.6" outlineLevel="1">
      <c r="A63" s="2"/>
      <c r="B63" s="418" t="s">
        <v>287</v>
      </c>
      <c r="C63" s="419"/>
      <c r="D63" s="419"/>
      <c r="E63" s="419"/>
      <c r="F63" s="419"/>
      <c r="G63" s="419"/>
      <c r="H63" s="419"/>
      <c r="I63" s="419"/>
      <c r="J63" s="419"/>
      <c r="K63" s="419"/>
      <c r="L63" s="420"/>
    </row>
    <row r="64" spans="1:13" ht="14.4" outlineLevel="1">
      <c r="A64" s="2"/>
      <c r="B64" s="83"/>
      <c r="C64" s="85"/>
      <c r="D64" s="87"/>
      <c r="E64" s="87"/>
      <c r="F64" s="87"/>
      <c r="G64" s="87"/>
      <c r="H64" s="87"/>
      <c r="I64" s="87"/>
      <c r="J64" s="87"/>
      <c r="K64" s="87"/>
      <c r="L64" s="88"/>
      <c r="M64" s="81"/>
    </row>
    <row r="65" spans="1:13" ht="14.4" outlineLevel="1">
      <c r="A65" s="2"/>
      <c r="B65" s="83"/>
      <c r="C65" s="85"/>
      <c r="D65" s="87"/>
      <c r="E65" s="87"/>
      <c r="F65" s="87"/>
      <c r="G65" s="87"/>
      <c r="H65" s="87"/>
      <c r="I65" s="87"/>
      <c r="J65" s="87"/>
      <c r="K65" s="87"/>
      <c r="L65" s="88"/>
      <c r="M65" s="81"/>
    </row>
    <row r="66" spans="1:13" ht="14.4" outlineLevel="1">
      <c r="A66" s="2"/>
      <c r="B66" s="83"/>
      <c r="C66" s="85"/>
      <c r="D66" s="87"/>
      <c r="E66" s="87"/>
      <c r="F66" s="87"/>
      <c r="G66" s="87"/>
      <c r="H66" s="87"/>
      <c r="I66" s="87"/>
      <c r="J66" s="87"/>
      <c r="K66" s="87"/>
      <c r="L66" s="88"/>
      <c r="M66" s="81"/>
    </row>
    <row r="67" spans="1:13" ht="14.4" outlineLevel="1">
      <c r="A67" s="2"/>
      <c r="B67" s="83"/>
      <c r="C67" s="85"/>
      <c r="D67" s="87"/>
      <c r="E67" s="87"/>
      <c r="F67" s="87"/>
      <c r="G67" s="87"/>
      <c r="H67" s="87"/>
      <c r="I67" s="87"/>
      <c r="J67" s="87"/>
      <c r="K67" s="87"/>
      <c r="L67" s="88"/>
      <c r="M67" s="81"/>
    </row>
    <row r="68" spans="1:13" ht="14.4" outlineLevel="1">
      <c r="A68" s="2"/>
      <c r="B68" s="83"/>
      <c r="C68" s="85"/>
      <c r="D68" s="87"/>
      <c r="E68" s="87"/>
      <c r="F68" s="87"/>
      <c r="G68" s="87"/>
      <c r="H68" s="87"/>
      <c r="I68" s="87"/>
      <c r="J68" s="87"/>
      <c r="K68" s="87"/>
      <c r="L68" s="88"/>
      <c r="M68" s="81"/>
    </row>
    <row r="69" spans="1:13" ht="14.4" outlineLevel="1">
      <c r="A69" s="2"/>
      <c r="B69" s="83"/>
      <c r="C69" s="513" t="s">
        <v>483</v>
      </c>
      <c r="D69" s="513"/>
      <c r="E69" s="513"/>
      <c r="F69" s="513"/>
      <c r="G69" s="513"/>
      <c r="H69" s="513"/>
      <c r="I69" s="513"/>
      <c r="J69" s="513"/>
      <c r="K69" s="513"/>
      <c r="L69" s="514"/>
      <c r="M69" s="81"/>
    </row>
    <row r="70" spans="1:13" ht="14.4" outlineLevel="1">
      <c r="A70" s="2"/>
      <c r="B70" s="83"/>
      <c r="C70" s="85"/>
      <c r="D70" s="87"/>
      <c r="E70" s="85"/>
      <c r="F70" s="85"/>
      <c r="G70" s="85"/>
      <c r="H70" s="85"/>
      <c r="I70" s="85"/>
      <c r="J70" s="85"/>
      <c r="K70" s="85"/>
      <c r="L70" s="86"/>
    </row>
    <row r="71" spans="1:13" ht="14.4" outlineLevel="1">
      <c r="A71" s="2"/>
      <c r="B71" s="83"/>
      <c r="C71" s="85"/>
      <c r="D71" s="87"/>
      <c r="E71" s="85"/>
      <c r="F71" s="85"/>
      <c r="G71" s="85"/>
      <c r="H71" s="85"/>
      <c r="I71" s="85"/>
      <c r="J71" s="85"/>
      <c r="K71" s="85"/>
      <c r="L71" s="86"/>
    </row>
    <row r="72" spans="1:13" ht="15.9" customHeight="1" outlineLevel="1">
      <c r="A72" s="2"/>
      <c r="B72" s="418" t="s">
        <v>288</v>
      </c>
      <c r="C72" s="419"/>
      <c r="D72" s="419"/>
      <c r="E72" s="419"/>
      <c r="F72" s="419"/>
      <c r="G72" s="419"/>
      <c r="H72" s="419"/>
      <c r="I72" s="419"/>
      <c r="J72" s="419"/>
      <c r="K72" s="419"/>
      <c r="L72" s="420"/>
    </row>
    <row r="73" spans="1:13" ht="14.4" outlineLevel="1">
      <c r="A73" s="2"/>
      <c r="B73" s="83"/>
      <c r="C73" s="85"/>
      <c r="D73" s="87"/>
      <c r="E73" s="87"/>
      <c r="F73" s="87"/>
      <c r="G73" s="87"/>
      <c r="H73" s="87"/>
      <c r="I73" s="87"/>
      <c r="J73" s="87"/>
      <c r="K73" s="87"/>
      <c r="L73" s="88"/>
      <c r="M73" s="81"/>
    </row>
    <row r="74" spans="1:13" ht="14.4" outlineLevel="1">
      <c r="A74" s="2"/>
      <c r="B74" s="83"/>
      <c r="C74" s="89"/>
      <c r="D74" s="87"/>
      <c r="E74" s="87"/>
      <c r="F74" s="87"/>
      <c r="G74" s="87"/>
      <c r="H74" s="87"/>
      <c r="I74" s="87"/>
      <c r="J74" s="87"/>
      <c r="K74" s="87"/>
      <c r="L74" s="88"/>
      <c r="M74" s="81"/>
    </row>
    <row r="75" spans="1:13" ht="14.4" outlineLevel="1">
      <c r="A75" s="2"/>
      <c r="B75" s="83"/>
      <c r="C75" s="90" t="s">
        <v>283</v>
      </c>
      <c r="D75" s="87"/>
      <c r="E75" s="87"/>
      <c r="F75" s="87"/>
      <c r="G75" s="87"/>
      <c r="H75" s="87"/>
      <c r="I75" s="87"/>
      <c r="J75" s="87"/>
      <c r="K75" s="87"/>
      <c r="L75" s="88"/>
      <c r="M75" s="81"/>
    </row>
    <row r="76" spans="1:13" ht="14.4" outlineLevel="1">
      <c r="A76" s="2"/>
      <c r="B76" s="83"/>
      <c r="C76" s="85"/>
      <c r="D76" s="87"/>
      <c r="E76" s="87"/>
      <c r="F76" s="87"/>
      <c r="G76" s="87"/>
      <c r="H76" s="87"/>
      <c r="I76" s="87"/>
      <c r="J76" s="87"/>
      <c r="K76" s="87"/>
      <c r="L76" s="88"/>
      <c r="M76" s="81"/>
    </row>
    <row r="77" spans="1:13" ht="14.4" outlineLevel="1">
      <c r="A77" s="2"/>
      <c r="B77" s="83"/>
      <c r="C77" s="85"/>
      <c r="D77" s="87"/>
      <c r="E77" s="87"/>
      <c r="F77" s="87"/>
      <c r="G77" s="87"/>
      <c r="H77" s="87"/>
      <c r="I77" s="87"/>
      <c r="J77" s="87"/>
      <c r="K77" s="87"/>
      <c r="L77" s="88"/>
      <c r="M77" s="81"/>
    </row>
    <row r="78" spans="1:13" ht="45" customHeight="1" outlineLevel="1">
      <c r="A78" s="2"/>
      <c r="B78" s="83"/>
      <c r="C78" s="446" t="s">
        <v>493</v>
      </c>
      <c r="D78" s="446"/>
      <c r="E78" s="446"/>
      <c r="F78" s="446"/>
      <c r="G78" s="446"/>
      <c r="H78" s="446"/>
      <c r="I78" s="446"/>
      <c r="J78" s="446"/>
      <c r="K78" s="446"/>
      <c r="L78" s="447"/>
      <c r="M78" s="81"/>
    </row>
    <row r="79" spans="1:13" ht="14.4" outlineLevel="1">
      <c r="A79" s="2"/>
      <c r="B79" s="83"/>
      <c r="C79" s="85"/>
      <c r="D79" s="87"/>
      <c r="E79" s="87"/>
      <c r="F79" s="87"/>
      <c r="G79" s="87"/>
      <c r="H79" s="87"/>
      <c r="I79" s="87"/>
      <c r="J79" s="87"/>
      <c r="K79" s="87"/>
      <c r="L79" s="88"/>
      <c r="M79" s="81"/>
    </row>
    <row r="80" spans="1:13" ht="14.4" outlineLevel="1">
      <c r="A80" s="2"/>
      <c r="B80" s="83"/>
      <c r="C80" s="89"/>
      <c r="D80" s="87"/>
      <c r="E80" s="87"/>
      <c r="F80" s="87"/>
      <c r="G80" s="87"/>
      <c r="H80" s="87"/>
      <c r="I80" s="87"/>
      <c r="J80" s="87"/>
      <c r="K80" s="87"/>
      <c r="L80" s="88"/>
      <c r="M80" s="81"/>
    </row>
    <row r="81" spans="1:13" ht="14.4" outlineLevel="1">
      <c r="A81" s="2"/>
      <c r="B81" s="83"/>
      <c r="C81" s="90" t="s">
        <v>284</v>
      </c>
      <c r="D81" s="87"/>
      <c r="E81" s="87"/>
      <c r="F81" s="87"/>
      <c r="G81" s="87"/>
      <c r="H81" s="87"/>
      <c r="I81" s="87"/>
      <c r="J81" s="87"/>
      <c r="K81" s="87"/>
      <c r="L81" s="88"/>
      <c r="M81" s="81"/>
    </row>
    <row r="82" spans="1:13" ht="14.4" outlineLevel="1">
      <c r="A82" s="2"/>
      <c r="B82" s="83"/>
      <c r="C82" s="85"/>
      <c r="D82" s="87"/>
      <c r="E82" s="87"/>
      <c r="F82" s="87"/>
      <c r="G82" s="87"/>
      <c r="H82" s="87"/>
      <c r="I82" s="87"/>
      <c r="J82" s="87"/>
      <c r="K82" s="87"/>
      <c r="L82" s="88"/>
      <c r="M82" s="81"/>
    </row>
    <row r="83" spans="1:13" ht="14.4" outlineLevel="1">
      <c r="A83" s="2"/>
      <c r="B83" s="83"/>
      <c r="C83" s="85"/>
      <c r="D83" s="87"/>
      <c r="E83" s="87"/>
      <c r="F83" s="87"/>
      <c r="G83" s="87"/>
      <c r="H83" s="87"/>
      <c r="I83" s="87"/>
      <c r="J83" s="87"/>
      <c r="K83" s="87"/>
      <c r="L83" s="88"/>
      <c r="M83" s="81"/>
    </row>
    <row r="84" spans="1:13" ht="14.4" outlineLevel="1">
      <c r="A84" s="2"/>
      <c r="B84" s="83"/>
      <c r="C84" s="89"/>
      <c r="D84" s="87"/>
      <c r="E84" s="87"/>
      <c r="F84" s="87"/>
      <c r="G84" s="87"/>
      <c r="H84" s="87"/>
      <c r="I84" s="87"/>
      <c r="J84" s="87"/>
      <c r="K84" s="87"/>
      <c r="L84" s="88"/>
      <c r="M84" s="81"/>
    </row>
    <row r="85" spans="1:13" ht="14.4" outlineLevel="1">
      <c r="A85" s="2"/>
      <c r="B85" s="83"/>
      <c r="C85" s="90" t="s">
        <v>285</v>
      </c>
      <c r="D85" s="87"/>
      <c r="E85" s="87"/>
      <c r="F85" s="87"/>
      <c r="G85" s="87"/>
      <c r="H85" s="87"/>
      <c r="I85" s="87"/>
      <c r="J85" s="87"/>
      <c r="K85" s="87"/>
      <c r="L85" s="88"/>
      <c r="M85" s="81"/>
    </row>
    <row r="86" spans="1:13" ht="14.4" outlineLevel="1">
      <c r="A86" s="2"/>
      <c r="B86" s="83"/>
      <c r="C86" s="85"/>
      <c r="D86" s="87"/>
      <c r="E86" s="87"/>
      <c r="F86" s="87"/>
      <c r="G86" s="87"/>
      <c r="H86" s="87"/>
      <c r="I86" s="87"/>
      <c r="J86" s="87"/>
      <c r="K86" s="87"/>
      <c r="L86" s="88"/>
      <c r="M86" s="81"/>
    </row>
    <row r="87" spans="1:13" ht="14.4" outlineLevel="1">
      <c r="A87" s="2"/>
      <c r="B87" s="83"/>
      <c r="C87" s="446"/>
      <c r="D87" s="446"/>
      <c r="E87" s="446"/>
      <c r="F87" s="446"/>
      <c r="G87" s="446"/>
      <c r="H87" s="446"/>
      <c r="I87" s="446"/>
      <c r="J87" s="446"/>
      <c r="K87" s="446"/>
      <c r="L87" s="447"/>
      <c r="M87" s="81"/>
    </row>
    <row r="88" spans="1:13" ht="14.4" outlineLevel="1">
      <c r="A88" s="2"/>
      <c r="B88" s="83"/>
      <c r="C88" s="89"/>
      <c r="D88" s="87"/>
      <c r="E88" s="87"/>
      <c r="F88" s="87"/>
      <c r="G88" s="87"/>
      <c r="H88" s="87"/>
      <c r="I88" s="87"/>
      <c r="J88" s="87"/>
      <c r="K88" s="87"/>
      <c r="L88" s="88"/>
      <c r="M88" s="81"/>
    </row>
    <row r="89" spans="1:13" ht="14.4" outlineLevel="1">
      <c r="A89" s="2"/>
      <c r="B89" s="83"/>
      <c r="C89" s="90" t="s">
        <v>546</v>
      </c>
      <c r="D89" s="87"/>
      <c r="E89" s="87"/>
      <c r="F89" s="87"/>
      <c r="G89" s="87"/>
      <c r="H89" s="87"/>
      <c r="I89" s="87"/>
      <c r="J89" s="87"/>
      <c r="K89" s="87"/>
      <c r="L89" s="88"/>
      <c r="M89" s="81"/>
    </row>
    <row r="90" spans="1:13" ht="55.5" customHeight="1" outlineLevel="1">
      <c r="A90" s="2"/>
      <c r="B90" s="83"/>
      <c r="C90" s="85"/>
      <c r="D90" s="87"/>
      <c r="E90" s="87"/>
      <c r="F90" s="87"/>
      <c r="G90" s="87"/>
      <c r="H90" s="87"/>
      <c r="I90" s="87"/>
      <c r="J90" s="87"/>
      <c r="K90" s="87"/>
      <c r="L90" s="88"/>
      <c r="M90" s="81"/>
    </row>
    <row r="91" spans="1:13" ht="48" customHeight="1" outlineLevel="1">
      <c r="A91" s="2"/>
      <c r="B91" s="83"/>
      <c r="C91" s="446" t="s">
        <v>494</v>
      </c>
      <c r="D91" s="446"/>
      <c r="E91" s="446"/>
      <c r="F91" s="446"/>
      <c r="G91" s="446"/>
      <c r="H91" s="446"/>
      <c r="I91" s="446"/>
      <c r="J91" s="446"/>
      <c r="K91" s="446"/>
      <c r="L91" s="447"/>
      <c r="M91" s="81"/>
    </row>
    <row r="92" spans="1:13" ht="14.4" outlineLevel="1">
      <c r="A92" s="2"/>
      <c r="B92" s="83"/>
      <c r="C92" s="89"/>
      <c r="D92" s="87"/>
      <c r="E92" s="87"/>
      <c r="F92" s="87"/>
      <c r="G92" s="87"/>
      <c r="H92" s="87"/>
      <c r="I92" s="87"/>
      <c r="J92" s="87"/>
      <c r="K92" s="87"/>
      <c r="L92" s="88"/>
    </row>
    <row r="93" spans="1:13" ht="14.4" outlineLevel="1">
      <c r="A93" s="2"/>
      <c r="B93" s="83"/>
      <c r="C93" s="90"/>
      <c r="D93" s="87"/>
      <c r="E93" s="87"/>
      <c r="F93" s="87"/>
      <c r="G93" s="87"/>
      <c r="H93" s="87"/>
      <c r="I93" s="91"/>
      <c r="J93" s="91"/>
      <c r="K93" s="91"/>
      <c r="L93" s="92"/>
    </row>
    <row r="94" spans="1:13" ht="14.4" outlineLevel="1">
      <c r="A94" s="2"/>
      <c r="B94" s="83"/>
      <c r="C94" s="85"/>
      <c r="D94" s="87"/>
      <c r="E94" s="87"/>
      <c r="F94" s="87"/>
      <c r="G94" s="87"/>
      <c r="H94" s="87"/>
      <c r="I94" s="91"/>
      <c r="J94" s="91"/>
      <c r="K94" s="91"/>
      <c r="L94" s="92"/>
    </row>
    <row r="95" spans="1:13" ht="14.4" outlineLevel="1">
      <c r="A95" s="2"/>
      <c r="B95" s="83"/>
      <c r="C95" s="85"/>
      <c r="D95" s="87"/>
      <c r="E95" s="87"/>
      <c r="F95" s="87"/>
      <c r="G95" s="87"/>
      <c r="H95" s="87"/>
      <c r="I95" s="87"/>
      <c r="J95" s="87"/>
      <c r="K95" s="87"/>
      <c r="L95" s="88"/>
      <c r="M95" s="81"/>
    </row>
    <row r="96" spans="1:13" ht="14.4" outlineLevel="1">
      <c r="A96" s="2"/>
      <c r="B96" s="83"/>
      <c r="C96" s="446" t="s">
        <v>286</v>
      </c>
      <c r="D96" s="446"/>
      <c r="E96" s="446"/>
      <c r="F96" s="446"/>
      <c r="G96" s="446"/>
      <c r="H96" s="446"/>
      <c r="I96" s="446"/>
      <c r="J96" s="446"/>
      <c r="K96" s="446"/>
      <c r="L96" s="447"/>
    </row>
    <row r="97" spans="1:12" ht="14.4" outlineLevel="1">
      <c r="A97" s="2"/>
      <c r="B97" s="83"/>
      <c r="C97" s="85"/>
      <c r="D97" s="87"/>
      <c r="E97" s="91"/>
      <c r="F97" s="91"/>
      <c r="G97" s="91"/>
      <c r="H97" s="91"/>
      <c r="I97" s="91"/>
      <c r="J97" s="91"/>
      <c r="K97" s="91"/>
      <c r="L97" s="92"/>
    </row>
    <row r="98" spans="1:12" ht="14.4" outlineLevel="1">
      <c r="A98" s="2"/>
      <c r="B98" s="83"/>
      <c r="C98" s="85"/>
      <c r="D98" s="87"/>
      <c r="E98" s="91"/>
      <c r="F98" s="91"/>
      <c r="G98" s="91"/>
      <c r="H98" s="91"/>
      <c r="I98" s="91"/>
      <c r="J98" s="91"/>
      <c r="K98" s="91"/>
      <c r="L98" s="92"/>
    </row>
    <row r="99" spans="1:12" s="82" customFormat="1" ht="15.6" outlineLevel="1">
      <c r="B99" s="418" t="s">
        <v>289</v>
      </c>
      <c r="C99" s="419"/>
      <c r="D99" s="419"/>
      <c r="E99" s="419"/>
      <c r="F99" s="419"/>
      <c r="G99" s="419"/>
      <c r="H99" s="419"/>
      <c r="I99" s="419"/>
      <c r="J99" s="419"/>
      <c r="K99" s="419"/>
      <c r="L99" s="420"/>
    </row>
    <row r="100" spans="1:12" ht="14.4" outlineLevel="1">
      <c r="A100" s="2"/>
      <c r="B100" s="83"/>
      <c r="C100" s="85"/>
      <c r="D100" s="87"/>
      <c r="E100" s="93"/>
      <c r="F100" s="93"/>
      <c r="G100" s="93"/>
      <c r="H100" s="93"/>
      <c r="I100" s="93"/>
      <c r="J100" s="93"/>
      <c r="K100" s="93"/>
      <c r="L100" s="94"/>
    </row>
    <row r="101" spans="1:12" ht="14.4" outlineLevel="1">
      <c r="A101" s="2"/>
      <c r="B101" s="83"/>
      <c r="C101" s="90" t="s">
        <v>279</v>
      </c>
      <c r="D101" s="87"/>
      <c r="E101" s="87"/>
      <c r="F101" s="87"/>
      <c r="G101" s="87"/>
      <c r="H101" s="87"/>
      <c r="I101" s="87"/>
      <c r="J101" s="87"/>
      <c r="K101" s="87"/>
      <c r="L101" s="88"/>
    </row>
    <row r="102" spans="1:12" ht="14.4" outlineLevel="1">
      <c r="A102" s="2"/>
      <c r="B102" s="83"/>
      <c r="C102" s="85"/>
      <c r="D102" s="87"/>
      <c r="E102" s="91"/>
      <c r="F102" s="91"/>
      <c r="G102" s="91"/>
      <c r="H102" s="504" t="s">
        <v>290</v>
      </c>
      <c r="I102" s="91"/>
      <c r="J102" s="91"/>
      <c r="K102" s="91"/>
      <c r="L102" s="92"/>
    </row>
    <row r="103" spans="1:12" ht="15" customHeight="1" outlineLevel="1">
      <c r="A103" s="2"/>
      <c r="B103" s="83"/>
      <c r="C103" s="85"/>
      <c r="D103" s="87"/>
      <c r="E103" s="84"/>
      <c r="F103" s="85"/>
      <c r="G103" s="85"/>
      <c r="H103" s="504"/>
      <c r="I103" s="85"/>
      <c r="J103" s="85"/>
      <c r="K103" s="85"/>
      <c r="L103" s="86"/>
    </row>
    <row r="104" spans="1:12" ht="15" customHeight="1" outlineLevel="1">
      <c r="A104" s="2"/>
      <c r="B104" s="83"/>
      <c r="C104" s="85"/>
      <c r="D104" s="87"/>
      <c r="E104" s="91"/>
      <c r="F104" s="91"/>
      <c r="G104" s="91"/>
      <c r="H104" s="504"/>
      <c r="I104" s="91"/>
      <c r="J104" s="91"/>
      <c r="K104" s="91"/>
      <c r="L104" s="92"/>
    </row>
    <row r="105" spans="1:12" ht="15" customHeight="1" outlineLevel="1">
      <c r="A105" s="2"/>
      <c r="B105" s="83"/>
      <c r="C105" s="85"/>
      <c r="D105" s="87"/>
      <c r="E105" s="84"/>
      <c r="F105" s="85"/>
      <c r="G105" s="85"/>
      <c r="H105" s="504"/>
      <c r="I105" s="85"/>
      <c r="J105" s="85"/>
      <c r="K105" s="85"/>
      <c r="L105" s="86"/>
    </row>
    <row r="106" spans="1:12" ht="14.4" outlineLevel="1">
      <c r="A106" s="2"/>
      <c r="B106" s="83"/>
      <c r="C106" s="85"/>
      <c r="D106" s="87"/>
      <c r="E106" s="91"/>
      <c r="F106" s="91"/>
      <c r="G106" s="91"/>
      <c r="H106" s="91"/>
      <c r="I106" s="91"/>
      <c r="J106" s="91"/>
      <c r="K106" s="91"/>
      <c r="L106" s="92"/>
    </row>
    <row r="107" spans="1:12" ht="14.4" outlineLevel="1">
      <c r="A107" s="2"/>
      <c r="B107" s="83"/>
      <c r="C107" s="90" t="s">
        <v>280</v>
      </c>
      <c r="D107" s="87"/>
      <c r="E107" s="91"/>
      <c r="F107" s="91"/>
      <c r="G107" s="91"/>
      <c r="H107" s="91"/>
      <c r="I107" s="91"/>
      <c r="J107" s="91"/>
      <c r="K107" s="91"/>
      <c r="L107" s="92"/>
    </row>
    <row r="108" spans="1:12" ht="15" customHeight="1" outlineLevel="1">
      <c r="A108" s="2"/>
      <c r="B108" s="83"/>
      <c r="C108" s="85"/>
      <c r="D108" s="87"/>
      <c r="E108" s="91"/>
      <c r="F108" s="508" t="s">
        <v>290</v>
      </c>
      <c r="G108" s="79"/>
      <c r="H108" s="504" t="s">
        <v>290</v>
      </c>
      <c r="I108" s="507" t="s">
        <v>290</v>
      </c>
      <c r="J108" s="91"/>
      <c r="K108" s="91"/>
      <c r="L108" s="92"/>
    </row>
    <row r="109" spans="1:12" ht="15" customHeight="1" outlineLevel="1">
      <c r="A109" s="2"/>
      <c r="B109" s="83"/>
      <c r="C109" s="85"/>
      <c r="D109" s="87"/>
      <c r="E109" s="91"/>
      <c r="F109" s="508"/>
      <c r="G109" s="79"/>
      <c r="H109" s="504"/>
      <c r="I109" s="507"/>
      <c r="J109" s="91"/>
      <c r="K109" s="91"/>
      <c r="L109" s="92"/>
    </row>
    <row r="110" spans="1:12" ht="15" customHeight="1" outlineLevel="1">
      <c r="A110" s="2"/>
      <c r="B110" s="83"/>
      <c r="C110" s="85"/>
      <c r="D110" s="87"/>
      <c r="E110" s="91"/>
      <c r="F110" s="508"/>
      <c r="G110" s="79"/>
      <c r="H110" s="504"/>
      <c r="I110" s="507"/>
      <c r="J110" s="91"/>
      <c r="K110" s="91"/>
      <c r="L110" s="92"/>
    </row>
    <row r="111" spans="1:12" ht="15" customHeight="1" outlineLevel="1">
      <c r="A111" s="2"/>
      <c r="B111" s="83"/>
      <c r="C111" s="85"/>
      <c r="D111" s="87"/>
      <c r="E111" s="84"/>
      <c r="F111" s="508"/>
      <c r="G111" s="79"/>
      <c r="H111" s="504"/>
      <c r="I111" s="507"/>
      <c r="J111" s="85"/>
      <c r="K111" s="85"/>
      <c r="L111" s="86"/>
    </row>
    <row r="112" spans="1:12" ht="8.1" customHeight="1" outlineLevel="1">
      <c r="A112" s="2"/>
      <c r="B112" s="83"/>
      <c r="C112" s="85"/>
      <c r="D112" s="87"/>
      <c r="E112" s="84"/>
      <c r="F112" s="85"/>
      <c r="G112" s="85"/>
      <c r="H112" s="85"/>
      <c r="I112" s="85"/>
      <c r="J112" s="85"/>
      <c r="K112" s="85"/>
      <c r="L112" s="86"/>
    </row>
    <row r="113" spans="1:12" ht="15" customHeight="1" outlineLevel="1">
      <c r="A113" s="2"/>
      <c r="B113" s="83"/>
      <c r="C113" s="446" t="s">
        <v>547</v>
      </c>
      <c r="D113" s="446"/>
      <c r="E113" s="446"/>
      <c r="F113" s="446"/>
      <c r="G113" s="446"/>
      <c r="H113" s="446"/>
      <c r="I113" s="446"/>
      <c r="J113" s="446"/>
      <c r="K113" s="446"/>
      <c r="L113" s="447"/>
    </row>
    <row r="114" spans="1:12" ht="14.4" outlineLevel="1">
      <c r="A114" s="2"/>
      <c r="B114" s="83"/>
      <c r="C114" s="85"/>
      <c r="D114" s="87"/>
      <c r="E114" s="84"/>
      <c r="F114" s="85"/>
      <c r="G114" s="201"/>
      <c r="H114" s="85"/>
      <c r="I114" s="85"/>
      <c r="J114" s="85"/>
      <c r="K114" s="85"/>
      <c r="L114" s="86"/>
    </row>
    <row r="115" spans="1:12" ht="14.4" outlineLevel="1">
      <c r="A115" s="2"/>
      <c r="B115" s="83"/>
      <c r="C115" s="90" t="s">
        <v>281</v>
      </c>
      <c r="D115" s="87"/>
      <c r="E115" s="87"/>
      <c r="F115" s="87"/>
      <c r="G115" s="87"/>
      <c r="H115" s="85"/>
      <c r="I115" s="85"/>
      <c r="J115" s="85"/>
      <c r="K115" s="85"/>
      <c r="L115" s="86"/>
    </row>
    <row r="116" spans="1:12" ht="14.4" outlineLevel="1">
      <c r="A116" s="2"/>
      <c r="B116" s="83"/>
      <c r="C116" s="85"/>
      <c r="D116" s="87"/>
      <c r="E116" s="91"/>
      <c r="F116" s="91"/>
      <c r="G116" s="91"/>
      <c r="H116" s="85"/>
      <c r="I116" s="85"/>
      <c r="J116" s="85"/>
      <c r="K116" s="85"/>
      <c r="L116" s="86"/>
    </row>
    <row r="117" spans="1:12" ht="14.4" outlineLevel="1">
      <c r="A117" s="2"/>
      <c r="B117" s="83"/>
      <c r="C117" s="85"/>
      <c r="D117" s="87"/>
      <c r="E117" s="84"/>
      <c r="F117" s="85"/>
      <c r="G117" s="85"/>
      <c r="H117" s="85"/>
      <c r="I117" s="85"/>
      <c r="J117" s="85"/>
      <c r="K117" s="85"/>
      <c r="L117" s="86"/>
    </row>
    <row r="118" spans="1:12" ht="14.4" outlineLevel="1">
      <c r="A118" s="2"/>
      <c r="B118" s="83"/>
      <c r="C118" s="85"/>
      <c r="D118" s="87"/>
      <c r="E118" s="91"/>
      <c r="F118" s="91"/>
      <c r="G118" s="91"/>
      <c r="H118" s="85"/>
      <c r="I118" s="85"/>
      <c r="J118" s="85"/>
      <c r="K118" s="85"/>
      <c r="L118" s="86"/>
    </row>
    <row r="119" spans="1:12" ht="14.4" outlineLevel="1">
      <c r="A119" s="2"/>
      <c r="B119" s="83"/>
      <c r="C119" s="85"/>
      <c r="D119" s="87"/>
      <c r="E119" s="91"/>
      <c r="F119" s="91"/>
      <c r="G119" s="91"/>
      <c r="H119" s="85"/>
      <c r="I119" s="85"/>
      <c r="J119" s="85"/>
      <c r="K119" s="85"/>
      <c r="L119" s="86"/>
    </row>
    <row r="120" spans="1:12" ht="14.4" outlineLevel="1">
      <c r="A120" s="2"/>
      <c r="B120" s="95"/>
      <c r="C120" s="96"/>
      <c r="D120" s="97"/>
      <c r="E120" s="98"/>
      <c r="F120" s="96"/>
      <c r="G120" s="96"/>
      <c r="H120" s="96"/>
      <c r="I120" s="96"/>
      <c r="J120" s="96"/>
      <c r="K120" s="96"/>
      <c r="L120" s="99"/>
    </row>
    <row r="121" spans="1:12" ht="14.4">
      <c r="A121" s="2"/>
      <c r="C121" s="36"/>
      <c r="D121" s="35"/>
      <c r="E121" s="80"/>
      <c r="F121" s="36"/>
      <c r="G121" s="36"/>
      <c r="H121" s="36"/>
      <c r="I121" s="36"/>
      <c r="J121" s="36"/>
      <c r="K121" s="36"/>
      <c r="L121" s="36"/>
    </row>
    <row r="122" spans="1:12" ht="33" customHeight="1">
      <c r="A122" s="2"/>
      <c r="B122" s="23" t="s">
        <v>272</v>
      </c>
      <c r="C122" s="357" t="s">
        <v>261</v>
      </c>
      <c r="D122" s="343"/>
      <c r="E122" s="343"/>
      <c r="F122" s="343"/>
      <c r="G122" s="343"/>
      <c r="H122" s="343"/>
      <c r="I122" s="343"/>
      <c r="J122" s="343"/>
      <c r="K122" s="343"/>
      <c r="L122" s="343"/>
    </row>
    <row r="123" spans="1:12" ht="14.4">
      <c r="A123" s="2"/>
      <c r="C123" s="22"/>
      <c r="D123" s="22"/>
      <c r="F123" s="22"/>
      <c r="G123" s="22"/>
    </row>
    <row r="124" spans="1:12" ht="12.9" customHeight="1">
      <c r="A124" s="2"/>
      <c r="C124" s="380" t="s">
        <v>559</v>
      </c>
      <c r="D124" s="496" t="s">
        <v>339</v>
      </c>
      <c r="E124" s="497"/>
      <c r="F124" s="497"/>
      <c r="G124" s="497"/>
      <c r="H124" s="497"/>
      <c r="I124" s="497"/>
      <c r="J124" s="497"/>
      <c r="K124" s="497"/>
      <c r="L124" s="497"/>
    </row>
    <row r="125" spans="1:12" ht="12.9" customHeight="1">
      <c r="A125" s="2"/>
      <c r="C125" s="381"/>
      <c r="D125" s="497"/>
      <c r="E125" s="497"/>
      <c r="F125" s="497"/>
      <c r="G125" s="497"/>
      <c r="H125" s="497"/>
      <c r="I125" s="497"/>
      <c r="J125" s="497"/>
      <c r="K125" s="497"/>
      <c r="L125" s="497"/>
    </row>
    <row r="126" spans="1:12" ht="14.4">
      <c r="A126" s="2"/>
      <c r="C126" s="22"/>
      <c r="D126" s="22"/>
      <c r="F126" s="22"/>
      <c r="G126" s="22"/>
    </row>
    <row r="127" spans="1:12" ht="33" customHeight="1">
      <c r="A127" s="2"/>
      <c r="B127" s="23" t="s">
        <v>146</v>
      </c>
      <c r="C127" s="357" t="s">
        <v>312</v>
      </c>
      <c r="D127" s="358"/>
      <c r="E127" s="358"/>
      <c r="F127" s="358"/>
      <c r="G127" s="358"/>
      <c r="H127" s="358"/>
      <c r="I127" s="358"/>
      <c r="J127" s="358"/>
      <c r="K127" s="358"/>
      <c r="L127" s="358"/>
    </row>
    <row r="128" spans="1:12" thickBot="1">
      <c r="A128" s="2"/>
      <c r="C128" s="22"/>
      <c r="D128" s="22"/>
      <c r="F128" s="22"/>
      <c r="G128" s="22"/>
    </row>
    <row r="129" spans="1:13" thickBot="1">
      <c r="A129" s="2"/>
      <c r="C129" s="202"/>
      <c r="D129" s="505" t="s">
        <v>147</v>
      </c>
      <c r="E129" s="506"/>
      <c r="F129" s="506"/>
      <c r="G129" s="506"/>
    </row>
    <row r="130" spans="1:13" ht="14.4">
      <c r="A130" s="2"/>
      <c r="C130" s="77"/>
      <c r="D130" s="77"/>
      <c r="E130" s="77"/>
      <c r="F130" s="77"/>
      <c r="G130" s="77"/>
    </row>
    <row r="131" spans="1:13" ht="30" customHeight="1">
      <c r="A131" s="2"/>
      <c r="B131" s="501" t="s">
        <v>347</v>
      </c>
      <c r="C131" s="502"/>
      <c r="D131" s="502"/>
      <c r="E131" s="502"/>
      <c r="F131" s="502"/>
      <c r="G131" s="502"/>
      <c r="H131" s="502"/>
      <c r="I131" s="502"/>
      <c r="J131" s="502"/>
      <c r="K131" s="502"/>
      <c r="L131" s="503"/>
    </row>
    <row r="132" spans="1:13" ht="14.4">
      <c r="A132" s="2"/>
      <c r="B132" s="452" t="s">
        <v>533</v>
      </c>
      <c r="C132" s="453"/>
      <c r="D132" s="453"/>
      <c r="E132" s="453"/>
      <c r="F132" s="453"/>
      <c r="G132" s="453"/>
      <c r="H132" s="453"/>
      <c r="I132" s="453"/>
      <c r="J132" s="453"/>
      <c r="K132" s="453"/>
      <c r="L132" s="454"/>
    </row>
    <row r="133" spans="1:13" ht="14.4" outlineLevel="1">
      <c r="A133" s="2"/>
      <c r="B133" s="83"/>
      <c r="C133" s="121"/>
      <c r="D133" s="85"/>
      <c r="E133" s="85"/>
      <c r="F133" s="85"/>
      <c r="G133" s="85"/>
      <c r="H133" s="85"/>
      <c r="I133" s="85"/>
      <c r="J133" s="85"/>
      <c r="K133" s="85"/>
      <c r="L133" s="86"/>
    </row>
    <row r="134" spans="1:13" ht="15.6" outlineLevel="1">
      <c r="A134" s="2"/>
      <c r="B134" s="418" t="s">
        <v>348</v>
      </c>
      <c r="C134" s="419"/>
      <c r="D134" s="419"/>
      <c r="E134" s="419"/>
      <c r="F134" s="419"/>
      <c r="G134" s="419"/>
      <c r="H134" s="419"/>
      <c r="I134" s="419"/>
      <c r="J134" s="419"/>
      <c r="K134" s="419"/>
      <c r="L134" s="420"/>
    </row>
    <row r="135" spans="1:13" ht="14.4" outlineLevel="1">
      <c r="A135" s="2"/>
      <c r="B135" s="83"/>
      <c r="C135" s="85"/>
      <c r="D135" s="87"/>
      <c r="E135" s="87"/>
      <c r="F135" s="87"/>
      <c r="G135" s="87"/>
      <c r="H135" s="87"/>
      <c r="I135" s="87"/>
      <c r="J135" s="87"/>
      <c r="K135" s="87"/>
      <c r="L135" s="88"/>
      <c r="M135" s="81"/>
    </row>
    <row r="136" spans="1:13" ht="15" customHeight="1" outlineLevel="1">
      <c r="A136" s="2"/>
      <c r="B136" s="83"/>
      <c r="C136" s="532" t="s">
        <v>499</v>
      </c>
      <c r="D136" s="532"/>
      <c r="E136" s="532"/>
      <c r="F136" s="532"/>
      <c r="G136" s="532"/>
      <c r="H136" s="532"/>
      <c r="I136" s="532"/>
      <c r="J136" s="532"/>
      <c r="K136" s="532"/>
      <c r="L136" s="541"/>
      <c r="M136" s="81"/>
    </row>
    <row r="137" spans="1:13" ht="15" customHeight="1" outlineLevel="1">
      <c r="A137" s="2"/>
      <c r="B137" s="83"/>
      <c r="C137" s="532"/>
      <c r="D137" s="532"/>
      <c r="E137" s="532"/>
      <c r="F137" s="532"/>
      <c r="G137" s="532"/>
      <c r="H137" s="532"/>
      <c r="I137" s="532"/>
      <c r="J137" s="532"/>
      <c r="K137" s="532"/>
      <c r="L137" s="541"/>
      <c r="M137" s="81"/>
    </row>
    <row r="138" spans="1:13" ht="14.4" outlineLevel="1">
      <c r="A138" s="2"/>
      <c r="B138" s="83"/>
      <c r="C138" s="532"/>
      <c r="D138" s="532"/>
      <c r="E138" s="532"/>
      <c r="F138" s="532"/>
      <c r="G138" s="532"/>
      <c r="H138" s="532"/>
      <c r="I138" s="532"/>
      <c r="J138" s="532"/>
      <c r="K138" s="532"/>
      <c r="L138" s="541"/>
      <c r="M138" s="81"/>
    </row>
    <row r="139" spans="1:13" ht="14.4" outlineLevel="1">
      <c r="A139" s="2"/>
      <c r="B139" s="83"/>
      <c r="C139" s="177"/>
      <c r="D139" s="177"/>
      <c r="E139" s="178"/>
      <c r="F139" s="178"/>
      <c r="G139" s="178"/>
      <c r="H139" s="177"/>
      <c r="I139" s="177"/>
      <c r="J139" s="177"/>
      <c r="K139" s="177"/>
      <c r="L139" s="179"/>
      <c r="M139" s="81"/>
    </row>
    <row r="140" spans="1:13" ht="15" customHeight="1" outlineLevel="1">
      <c r="A140" s="2"/>
      <c r="B140" s="83"/>
      <c r="C140" s="532" t="s">
        <v>349</v>
      </c>
      <c r="D140" s="532"/>
      <c r="E140" s="532"/>
      <c r="F140" s="532"/>
      <c r="G140" s="532"/>
      <c r="H140" s="532"/>
      <c r="I140" s="532"/>
      <c r="J140" s="532"/>
      <c r="K140" s="532"/>
      <c r="L140" s="180"/>
      <c r="M140" s="81"/>
    </row>
    <row r="141" spans="1:13" ht="14.4" outlineLevel="1">
      <c r="A141" s="2"/>
      <c r="B141" s="83"/>
      <c r="C141" s="532"/>
      <c r="D141" s="532"/>
      <c r="E141" s="532"/>
      <c r="F141" s="532"/>
      <c r="G141" s="532"/>
      <c r="H141" s="532"/>
      <c r="I141" s="532"/>
      <c r="J141" s="532"/>
      <c r="K141" s="532"/>
      <c r="L141" s="180"/>
    </row>
    <row r="142" spans="1:13" ht="14.4" outlineLevel="1">
      <c r="A142" s="2"/>
      <c r="B142" s="83"/>
      <c r="C142" s="532"/>
      <c r="D142" s="532"/>
      <c r="E142" s="532"/>
      <c r="F142" s="532"/>
      <c r="G142" s="532"/>
      <c r="H142" s="532"/>
      <c r="I142" s="532"/>
      <c r="J142" s="532"/>
      <c r="K142" s="532"/>
      <c r="L142" s="180"/>
    </row>
    <row r="143" spans="1:13" ht="15.9" customHeight="1" outlineLevel="1">
      <c r="A143" s="2"/>
      <c r="B143" s="83"/>
      <c r="C143" s="177"/>
      <c r="D143" s="177"/>
      <c r="E143" s="178"/>
      <c r="F143" s="178"/>
      <c r="G143" s="178"/>
      <c r="H143" s="177"/>
      <c r="I143" s="177"/>
      <c r="J143" s="177"/>
      <c r="K143" s="177"/>
      <c r="L143" s="179"/>
    </row>
    <row r="144" spans="1:13" ht="15" customHeight="1" outlineLevel="1">
      <c r="A144" s="2"/>
      <c r="B144" s="83"/>
      <c r="C144" s="532" t="s">
        <v>500</v>
      </c>
      <c r="D144" s="532"/>
      <c r="E144" s="532"/>
      <c r="F144" s="532"/>
      <c r="G144" s="532"/>
      <c r="H144" s="532"/>
      <c r="I144" s="532"/>
      <c r="J144" s="532"/>
      <c r="K144" s="532"/>
      <c r="L144" s="180"/>
      <c r="M144" s="81"/>
    </row>
    <row r="145" spans="1:13" ht="15" customHeight="1" outlineLevel="1">
      <c r="A145" s="2"/>
      <c r="B145" s="83"/>
      <c r="C145" s="532"/>
      <c r="D145" s="532"/>
      <c r="E145" s="532"/>
      <c r="F145" s="532"/>
      <c r="G145" s="532"/>
      <c r="H145" s="532"/>
      <c r="I145" s="532"/>
      <c r="J145" s="532"/>
      <c r="K145" s="532"/>
      <c r="L145" s="180"/>
      <c r="M145" s="81"/>
    </row>
    <row r="146" spans="1:13" ht="14.4" outlineLevel="1">
      <c r="A146" s="2"/>
      <c r="B146" s="83"/>
      <c r="C146" s="532"/>
      <c r="D146" s="532"/>
      <c r="E146" s="532"/>
      <c r="F146" s="532"/>
      <c r="G146" s="532"/>
      <c r="H146" s="532"/>
      <c r="I146" s="532"/>
      <c r="J146" s="532"/>
      <c r="K146" s="532"/>
      <c r="L146" s="180"/>
      <c r="M146" s="81"/>
    </row>
    <row r="147" spans="1:13" ht="14.4" outlineLevel="1">
      <c r="A147" s="2"/>
      <c r="B147" s="83"/>
      <c r="C147" s="85"/>
      <c r="D147" s="87"/>
      <c r="E147" s="91"/>
      <c r="F147" s="91"/>
      <c r="G147" s="91"/>
      <c r="H147" s="85"/>
      <c r="I147" s="85"/>
      <c r="J147" s="85"/>
      <c r="K147" s="85"/>
      <c r="L147" s="86"/>
      <c r="M147" s="81"/>
    </row>
    <row r="148" spans="1:13" ht="14.4" outlineLevel="1">
      <c r="A148" s="2"/>
      <c r="B148" s="83"/>
      <c r="C148" s="85"/>
      <c r="D148" s="87"/>
      <c r="E148" s="91"/>
      <c r="F148" s="91"/>
      <c r="G148" s="91"/>
      <c r="H148" s="85"/>
      <c r="I148" s="85"/>
      <c r="J148" s="85"/>
      <c r="K148" s="85"/>
      <c r="L148" s="86"/>
      <c r="M148" s="81"/>
    </row>
    <row r="149" spans="1:13" ht="15.6" outlineLevel="1">
      <c r="A149" s="2"/>
      <c r="B149" s="418" t="s">
        <v>350</v>
      </c>
      <c r="C149" s="419"/>
      <c r="D149" s="419"/>
      <c r="E149" s="419"/>
      <c r="F149" s="419"/>
      <c r="G149" s="419"/>
      <c r="H149" s="419"/>
      <c r="I149" s="419"/>
      <c r="J149" s="419"/>
      <c r="K149" s="419"/>
      <c r="L149" s="420"/>
      <c r="M149" s="81"/>
    </row>
    <row r="150" spans="1:13" ht="14.4" outlineLevel="1">
      <c r="A150" s="2"/>
      <c r="B150" s="83"/>
      <c r="C150" s="85"/>
      <c r="D150" s="87"/>
      <c r="E150" s="91"/>
      <c r="F150" s="91"/>
      <c r="G150" s="91"/>
      <c r="H150" s="85"/>
      <c r="I150" s="85"/>
      <c r="J150" s="85"/>
      <c r="K150" s="85"/>
      <c r="L150" s="86"/>
      <c r="M150" s="81"/>
    </row>
    <row r="151" spans="1:13" ht="30" customHeight="1" outlineLevel="1">
      <c r="A151" s="2"/>
      <c r="B151" s="83"/>
      <c r="C151" s="446" t="s">
        <v>357</v>
      </c>
      <c r="D151" s="446"/>
      <c r="E151" s="446"/>
      <c r="F151" s="446"/>
      <c r="G151" s="446"/>
      <c r="H151" s="446"/>
      <c r="I151" s="446"/>
      <c r="J151" s="446"/>
      <c r="K151" s="446"/>
      <c r="L151" s="447"/>
      <c r="M151" s="81"/>
    </row>
    <row r="152" spans="1:13" ht="14.4" outlineLevel="1">
      <c r="A152" s="2"/>
      <c r="B152" s="83"/>
      <c r="C152" s="85"/>
      <c r="D152" s="87"/>
      <c r="E152" s="91"/>
      <c r="F152" s="91"/>
      <c r="G152" s="91"/>
      <c r="H152" s="85"/>
      <c r="I152" s="85"/>
      <c r="J152" s="85"/>
      <c r="K152" s="85"/>
      <c r="L152" s="86"/>
      <c r="M152" s="81"/>
    </row>
    <row r="153" spans="1:13" ht="14.4" outlineLevel="1">
      <c r="A153" s="2"/>
      <c r="B153" s="83"/>
      <c r="C153" s="527" t="s">
        <v>366</v>
      </c>
      <c r="D153" s="527"/>
      <c r="E153" s="527"/>
      <c r="F153" s="527"/>
      <c r="G153" s="527"/>
      <c r="H153" s="527"/>
      <c r="I153" s="527"/>
      <c r="J153" s="527"/>
      <c r="K153" s="527"/>
      <c r="L153" s="528"/>
      <c r="M153" s="81"/>
    </row>
    <row r="154" spans="1:13" ht="14.4" outlineLevel="1">
      <c r="A154" s="2"/>
      <c r="B154" s="83"/>
      <c r="C154" s="529" t="s">
        <v>369</v>
      </c>
      <c r="D154" s="529"/>
      <c r="E154" s="529"/>
      <c r="F154" s="140" t="s">
        <v>367</v>
      </c>
      <c r="G154" s="140" t="s">
        <v>368</v>
      </c>
      <c r="H154" s="140" t="s">
        <v>517</v>
      </c>
      <c r="I154" s="139" t="s">
        <v>165</v>
      </c>
      <c r="J154" s="529" t="s">
        <v>370</v>
      </c>
      <c r="K154" s="529"/>
      <c r="L154" s="140" t="s">
        <v>531</v>
      </c>
      <c r="M154" s="81"/>
    </row>
    <row r="155" spans="1:13" ht="14.4" outlineLevel="1">
      <c r="A155" s="2"/>
      <c r="B155" s="83"/>
      <c r="C155" s="530">
        <v>1</v>
      </c>
      <c r="D155" s="530"/>
      <c r="E155" s="530"/>
      <c r="F155" s="236"/>
      <c r="G155" s="236"/>
      <c r="H155" s="208"/>
      <c r="I155" s="245"/>
      <c r="J155" s="531"/>
      <c r="K155" s="531"/>
      <c r="L155" s="240"/>
      <c r="M155" s="81"/>
    </row>
    <row r="156" spans="1:13" ht="43.2" outlineLevel="1">
      <c r="A156" s="2"/>
      <c r="B156" s="83"/>
      <c r="C156" s="530" t="s">
        <v>217</v>
      </c>
      <c r="D156" s="530"/>
      <c r="E156" s="530"/>
      <c r="F156" s="236"/>
      <c r="G156" s="236"/>
      <c r="H156" s="208"/>
      <c r="I156" s="245"/>
      <c r="J156" s="531"/>
      <c r="K156" s="531"/>
      <c r="L156" s="240" t="s">
        <v>688</v>
      </c>
      <c r="M156" s="81"/>
    </row>
    <row r="157" spans="1:13" ht="43.2" outlineLevel="1">
      <c r="A157" s="2"/>
      <c r="B157" s="83"/>
      <c r="C157" s="530" t="s">
        <v>223</v>
      </c>
      <c r="D157" s="530"/>
      <c r="E157" s="530"/>
      <c r="F157" s="236"/>
      <c r="G157" s="236"/>
      <c r="H157" s="208"/>
      <c r="I157" s="245"/>
      <c r="J157" s="531"/>
      <c r="K157" s="531"/>
      <c r="L157" s="240" t="s">
        <v>569</v>
      </c>
      <c r="M157" s="81"/>
    </row>
    <row r="158" spans="1:13" ht="43.2" outlineLevel="1">
      <c r="A158" s="2"/>
      <c r="B158" s="83"/>
      <c r="C158" s="530" t="s">
        <v>591</v>
      </c>
      <c r="D158" s="530"/>
      <c r="E158" s="530"/>
      <c r="F158" s="236"/>
      <c r="G158" s="236"/>
      <c r="H158" s="208"/>
      <c r="I158" s="245"/>
      <c r="J158" s="531"/>
      <c r="K158" s="531"/>
      <c r="L158" s="240" t="s">
        <v>569</v>
      </c>
      <c r="M158" s="81"/>
    </row>
    <row r="159" spans="1:13" ht="71.400000000000006" outlineLevel="1">
      <c r="A159" s="2"/>
      <c r="B159" s="83"/>
      <c r="C159" s="530" t="s">
        <v>597</v>
      </c>
      <c r="D159" s="530"/>
      <c r="E159" s="530"/>
      <c r="F159" s="236"/>
      <c r="G159" s="236"/>
      <c r="H159" s="208"/>
      <c r="I159" s="245" t="s">
        <v>687</v>
      </c>
      <c r="J159" s="531"/>
      <c r="K159" s="531"/>
      <c r="L159" s="240" t="s">
        <v>569</v>
      </c>
      <c r="M159" s="81"/>
    </row>
    <row r="160" spans="1:13" ht="14.4" outlineLevel="1">
      <c r="A160" s="2"/>
      <c r="B160" s="83"/>
      <c r="C160" s="530">
        <v>2</v>
      </c>
      <c r="D160" s="530"/>
      <c r="E160" s="530"/>
      <c r="F160" s="236"/>
      <c r="G160" s="236"/>
      <c r="H160" s="208"/>
      <c r="I160" s="245"/>
      <c r="J160" s="531"/>
      <c r="K160" s="531"/>
      <c r="L160" s="240"/>
      <c r="M160" s="81"/>
    </row>
    <row r="161" spans="1:13" ht="14.4" outlineLevel="1">
      <c r="A161" s="2"/>
      <c r="B161" s="83"/>
      <c r="C161" s="530" t="s">
        <v>601</v>
      </c>
      <c r="D161" s="530"/>
      <c r="E161" s="530"/>
      <c r="F161" s="236"/>
      <c r="G161" s="236"/>
      <c r="H161" s="208"/>
      <c r="I161" s="245"/>
      <c r="J161" s="531"/>
      <c r="K161" s="531"/>
      <c r="L161" s="240"/>
      <c r="M161" s="81"/>
    </row>
    <row r="162" spans="1:13" ht="43.2" outlineLevel="1">
      <c r="A162" s="2"/>
      <c r="B162" s="83"/>
      <c r="C162" s="530" t="s">
        <v>602</v>
      </c>
      <c r="D162" s="530"/>
      <c r="E162" s="530"/>
      <c r="F162" s="236"/>
      <c r="G162" s="236"/>
      <c r="H162" s="208"/>
      <c r="I162" s="245"/>
      <c r="J162" s="531"/>
      <c r="K162" s="531"/>
      <c r="L162" s="240" t="s">
        <v>688</v>
      </c>
      <c r="M162" s="81"/>
    </row>
    <row r="163" spans="1:13" ht="43.2" outlineLevel="1">
      <c r="A163" s="2"/>
      <c r="B163" s="83"/>
      <c r="C163" s="530" t="s">
        <v>603</v>
      </c>
      <c r="D163" s="530"/>
      <c r="E163" s="530"/>
      <c r="F163" s="236"/>
      <c r="G163" s="236"/>
      <c r="H163" s="208"/>
      <c r="I163" s="245"/>
      <c r="J163" s="531"/>
      <c r="K163" s="531"/>
      <c r="L163" s="240" t="s">
        <v>569</v>
      </c>
      <c r="M163" s="81"/>
    </row>
    <row r="164" spans="1:13" ht="43.2" outlineLevel="1">
      <c r="A164" s="2"/>
      <c r="B164" s="83"/>
      <c r="C164" s="530" t="s">
        <v>604</v>
      </c>
      <c r="D164" s="530"/>
      <c r="E164" s="530"/>
      <c r="F164" s="236"/>
      <c r="G164" s="236"/>
      <c r="H164" s="208"/>
      <c r="I164" s="245"/>
      <c r="J164" s="531"/>
      <c r="K164" s="531"/>
      <c r="L164" s="240" t="s">
        <v>569</v>
      </c>
      <c r="M164" s="81"/>
    </row>
    <row r="165" spans="1:13" ht="14.4" outlineLevel="1">
      <c r="A165" s="2"/>
      <c r="B165" s="83"/>
      <c r="C165" s="530" t="s">
        <v>608</v>
      </c>
      <c r="D165" s="530"/>
      <c r="E165" s="530"/>
      <c r="F165" s="236"/>
      <c r="G165" s="236"/>
      <c r="H165" s="208"/>
      <c r="I165" s="245"/>
      <c r="J165" s="531"/>
      <c r="K165" s="531"/>
      <c r="L165" s="240"/>
      <c r="M165" s="81"/>
    </row>
    <row r="166" spans="1:13" ht="43.2" outlineLevel="1">
      <c r="A166" s="2"/>
      <c r="B166" s="83"/>
      <c r="C166" s="530" t="s">
        <v>609</v>
      </c>
      <c r="D166" s="530"/>
      <c r="E166" s="530"/>
      <c r="F166" s="236"/>
      <c r="G166" s="236"/>
      <c r="H166" s="208"/>
      <c r="I166" s="245"/>
      <c r="J166" s="531"/>
      <c r="K166" s="531"/>
      <c r="L166" s="240" t="s">
        <v>569</v>
      </c>
      <c r="M166" s="81"/>
    </row>
    <row r="167" spans="1:13" ht="43.2" outlineLevel="1">
      <c r="A167" s="2"/>
      <c r="B167" s="83"/>
      <c r="C167" s="530" t="s">
        <v>610</v>
      </c>
      <c r="D167" s="530"/>
      <c r="E167" s="530"/>
      <c r="F167" s="236"/>
      <c r="G167" s="236"/>
      <c r="H167" s="208"/>
      <c r="I167" s="245"/>
      <c r="J167" s="531"/>
      <c r="K167" s="531"/>
      <c r="L167" s="240" t="s">
        <v>569</v>
      </c>
      <c r="M167" s="81"/>
    </row>
    <row r="168" spans="1:13" ht="15" customHeight="1" outlineLevel="1">
      <c r="A168" s="2"/>
      <c r="B168" s="83"/>
      <c r="C168" s="546"/>
      <c r="D168" s="546"/>
      <c r="E168" s="546"/>
      <c r="F168" s="91"/>
      <c r="G168" s="91"/>
      <c r="H168" s="91"/>
      <c r="I168" s="533" t="s">
        <v>530</v>
      </c>
      <c r="J168" s="533"/>
      <c r="K168" s="534"/>
      <c r="L168" s="235">
        <f>SUM(L155:L167)</f>
        <v>0</v>
      </c>
      <c r="M168" s="81"/>
    </row>
    <row r="169" spans="1:13" ht="14.4" outlineLevel="1">
      <c r="A169" s="2"/>
      <c r="B169" s="83"/>
      <c r="C169" s="546"/>
      <c r="D169" s="546"/>
      <c r="E169" s="546"/>
      <c r="F169" s="91"/>
      <c r="G169" s="91"/>
      <c r="H169" s="85"/>
      <c r="I169" s="85"/>
      <c r="J169" s="85"/>
      <c r="K169" s="142"/>
      <c r="L169" s="86"/>
      <c r="M169" s="81"/>
    </row>
    <row r="170" spans="1:13" ht="15.6" outlineLevel="1">
      <c r="A170" s="104" t="s">
        <v>361</v>
      </c>
      <c r="B170" s="418" t="s">
        <v>529</v>
      </c>
      <c r="C170" s="419"/>
      <c r="D170" s="419"/>
      <c r="E170" s="419"/>
      <c r="F170" s="419"/>
      <c r="G170" s="419"/>
      <c r="H170" s="419"/>
      <c r="I170" s="419"/>
      <c r="J170" s="419"/>
      <c r="K170" s="419"/>
      <c r="L170" s="420"/>
      <c r="M170" s="81"/>
    </row>
    <row r="171" spans="1:13" ht="14.4" outlineLevel="1">
      <c r="A171" s="104">
        <v>-4</v>
      </c>
      <c r="B171" s="83"/>
      <c r="C171" s="85"/>
      <c r="D171" s="87"/>
      <c r="E171" s="91"/>
      <c r="F171" s="91"/>
      <c r="G171" s="91"/>
      <c r="H171" s="85"/>
      <c r="I171" s="85"/>
      <c r="J171" s="85"/>
      <c r="K171" s="85"/>
      <c r="L171" s="86"/>
      <c r="M171" s="81"/>
    </row>
    <row r="172" spans="1:13" ht="30" customHeight="1" outlineLevel="1">
      <c r="A172" s="104">
        <v>-1</v>
      </c>
      <c r="B172" s="83"/>
      <c r="C172" s="446" t="s">
        <v>358</v>
      </c>
      <c r="D172" s="446"/>
      <c r="E172" s="446"/>
      <c r="F172" s="446"/>
      <c r="G172" s="446"/>
      <c r="H172" s="446"/>
      <c r="I172" s="446"/>
      <c r="J172" s="446"/>
      <c r="K172" s="446"/>
      <c r="L172" s="447"/>
      <c r="M172" s="81"/>
    </row>
    <row r="173" spans="1:13" ht="14.4" outlineLevel="1">
      <c r="A173" s="104">
        <v>-16</v>
      </c>
      <c r="B173" s="83"/>
      <c r="C173" s="85"/>
      <c r="D173" s="87"/>
      <c r="E173" s="91"/>
      <c r="F173" s="91"/>
      <c r="G173" s="91"/>
      <c r="H173" s="85"/>
      <c r="I173" s="85"/>
      <c r="J173" s="85"/>
      <c r="K173" s="85"/>
      <c r="L173" s="86"/>
      <c r="M173" s="81"/>
    </row>
    <row r="174" spans="1:13" ht="14.4" outlineLevel="1">
      <c r="A174" s="104">
        <v>-1</v>
      </c>
      <c r="B174" s="83"/>
      <c r="C174" s="85"/>
      <c r="D174" s="87"/>
      <c r="E174" s="91"/>
      <c r="F174" s="126" t="s">
        <v>351</v>
      </c>
      <c r="G174" s="124"/>
      <c r="H174" s="125"/>
      <c r="I174" s="125"/>
      <c r="J174" s="85"/>
      <c r="K174" s="85"/>
      <c r="L174" s="86"/>
      <c r="M174" s="81"/>
    </row>
    <row r="175" spans="1:13" ht="14.4" outlineLevel="1">
      <c r="A175" s="104">
        <v>-6</v>
      </c>
      <c r="B175" s="83"/>
      <c r="C175" s="85"/>
      <c r="D175" s="87"/>
      <c r="E175" s="91"/>
      <c r="F175" s="124"/>
      <c r="G175" s="124"/>
      <c r="H175" s="125"/>
      <c r="I175" s="125"/>
      <c r="J175" s="85"/>
      <c r="K175" s="85"/>
      <c r="L175" s="86"/>
      <c r="M175" s="81"/>
    </row>
    <row r="176" spans="1:13" ht="14.4" outlineLevel="1">
      <c r="A176" s="104">
        <v>-6</v>
      </c>
      <c r="B176" s="83"/>
      <c r="C176" s="85"/>
      <c r="D176" s="87"/>
      <c r="E176" s="91"/>
      <c r="F176" s="124"/>
      <c r="G176" s="124"/>
      <c r="H176" s="125"/>
      <c r="I176" s="125"/>
      <c r="J176" s="85"/>
      <c r="K176" s="85"/>
      <c r="L176" s="86"/>
      <c r="M176" s="81"/>
    </row>
    <row r="177" spans="1:13" ht="14.4" outlineLevel="1">
      <c r="A177" s="104">
        <v>-1</v>
      </c>
      <c r="B177" s="83"/>
      <c r="C177" s="85"/>
      <c r="D177" s="87"/>
      <c r="E177" s="91"/>
      <c r="F177" s="124"/>
      <c r="G177" s="124"/>
      <c r="H177" s="125"/>
      <c r="I177" s="125"/>
      <c r="J177" s="85"/>
      <c r="K177" s="85"/>
      <c r="L177" s="86"/>
      <c r="M177" s="81"/>
    </row>
    <row r="178" spans="1:13" ht="14.4" outlineLevel="1">
      <c r="A178" s="104">
        <v>-0.5</v>
      </c>
      <c r="B178" s="83"/>
      <c r="C178" s="85"/>
      <c r="D178" s="87"/>
      <c r="E178" s="91"/>
      <c r="F178" s="124"/>
      <c r="G178" s="124"/>
      <c r="H178" s="125"/>
      <c r="I178" s="125"/>
      <c r="J178" s="85"/>
      <c r="K178" s="85"/>
      <c r="L178" s="86"/>
      <c r="M178" s="81"/>
    </row>
    <row r="179" spans="1:13" ht="14.4" outlineLevel="1">
      <c r="A179" s="104">
        <v>-39</v>
      </c>
      <c r="B179" s="83"/>
      <c r="C179" s="85"/>
      <c r="D179" s="87"/>
      <c r="E179" s="91"/>
      <c r="F179" s="124"/>
      <c r="G179" s="124"/>
      <c r="H179" s="125"/>
      <c r="I179" s="125"/>
      <c r="J179" s="85"/>
      <c r="K179" s="85"/>
      <c r="L179" s="86"/>
      <c r="M179" s="81"/>
    </row>
    <row r="180" spans="1:13" ht="14.4" outlineLevel="1">
      <c r="A180" s="104">
        <v>-23</v>
      </c>
      <c r="B180" s="83"/>
      <c r="C180" s="85"/>
      <c r="D180" s="87"/>
      <c r="E180" s="91"/>
      <c r="F180" s="522" t="s">
        <v>365</v>
      </c>
      <c r="G180" s="522"/>
      <c r="H180" s="522"/>
      <c r="I180" s="522"/>
      <c r="J180" s="85"/>
      <c r="K180" s="85"/>
      <c r="L180" s="86"/>
    </row>
    <row r="181" spans="1:13" ht="15.9" customHeight="1" outlineLevel="1">
      <c r="A181" s="104">
        <v>-1</v>
      </c>
      <c r="B181" s="83"/>
      <c r="C181" s="85"/>
      <c r="D181" s="87"/>
      <c r="E181" s="91"/>
      <c r="F181" s="522"/>
      <c r="G181" s="522"/>
      <c r="H181" s="522"/>
      <c r="I181" s="522"/>
      <c r="J181" s="85"/>
      <c r="K181" s="85"/>
      <c r="L181" s="86"/>
    </row>
    <row r="182" spans="1:13" ht="14.4" outlineLevel="1">
      <c r="A182" s="104">
        <v>-1.5</v>
      </c>
      <c r="B182" s="83"/>
      <c r="C182" s="85"/>
      <c r="D182" s="87"/>
      <c r="E182" s="91"/>
      <c r="F182" s="91"/>
      <c r="G182" s="91"/>
      <c r="H182" s="85"/>
      <c r="I182" s="85"/>
      <c r="J182" s="85"/>
      <c r="K182" s="85"/>
      <c r="L182" s="86"/>
    </row>
    <row r="183" spans="1:13" ht="14.4" outlineLevel="1">
      <c r="A183" s="104"/>
      <c r="B183" s="83"/>
      <c r="C183" s="85"/>
      <c r="D183" s="87"/>
      <c r="E183" s="91"/>
      <c r="F183" s="91"/>
      <c r="G183" s="91"/>
      <c r="H183" s="85"/>
      <c r="I183" s="85"/>
      <c r="J183" s="85"/>
      <c r="K183" s="85"/>
      <c r="L183" s="86"/>
      <c r="M183" s="81"/>
    </row>
    <row r="184" spans="1:13" ht="15" customHeight="1" outlineLevel="1">
      <c r="A184" s="104" t="s">
        <v>361</v>
      </c>
      <c r="B184" s="418" t="s">
        <v>352</v>
      </c>
      <c r="C184" s="419"/>
      <c r="D184" s="419"/>
      <c r="E184" s="419"/>
      <c r="F184" s="419"/>
      <c r="G184" s="419"/>
      <c r="H184" s="419"/>
      <c r="I184" s="419"/>
      <c r="J184" s="419"/>
      <c r="K184" s="419"/>
      <c r="L184" s="420"/>
    </row>
    <row r="185" spans="1:13" ht="15.6" outlineLevel="1">
      <c r="A185" s="127">
        <v>0.36</v>
      </c>
      <c r="B185" s="83"/>
      <c r="C185" s="85"/>
      <c r="D185" s="545" t="s">
        <v>353</v>
      </c>
      <c r="E185" s="545"/>
      <c r="F185" s="545"/>
      <c r="G185" s="523" t="s">
        <v>362</v>
      </c>
      <c r="H185" s="523"/>
      <c r="I185" s="85"/>
      <c r="J185" s="85"/>
      <c r="K185" s="85"/>
      <c r="L185" s="86"/>
    </row>
    <row r="186" spans="1:13" ht="15.6" outlineLevel="1">
      <c r="A186" s="127">
        <v>0.23</v>
      </c>
      <c r="B186" s="83"/>
      <c r="C186" s="85"/>
      <c r="D186" s="545" t="s">
        <v>354</v>
      </c>
      <c r="E186" s="545"/>
      <c r="F186" s="545"/>
      <c r="G186" s="523" t="s">
        <v>363</v>
      </c>
      <c r="H186" s="523"/>
      <c r="I186" s="85"/>
      <c r="J186" s="85"/>
      <c r="K186" s="85"/>
      <c r="L186" s="86"/>
    </row>
    <row r="187" spans="1:13" ht="15.6" outlineLevel="1">
      <c r="A187" s="127">
        <v>0.19</v>
      </c>
      <c r="B187" s="83"/>
      <c r="C187" s="85"/>
      <c r="D187" s="545" t="s">
        <v>355</v>
      </c>
      <c r="E187" s="545"/>
      <c r="F187" s="545"/>
      <c r="G187" s="523" t="s">
        <v>364</v>
      </c>
      <c r="H187" s="523"/>
      <c r="I187" s="85"/>
      <c r="J187" s="85"/>
      <c r="K187" s="85"/>
      <c r="L187" s="86"/>
    </row>
    <row r="188" spans="1:13" ht="14.4" outlineLevel="1">
      <c r="A188" s="128">
        <v>7.4999999999999997E-2</v>
      </c>
      <c r="B188" s="83"/>
      <c r="C188" s="85"/>
      <c r="D188" s="87"/>
      <c r="E188" s="91"/>
      <c r="F188" s="91"/>
      <c r="G188" s="91"/>
      <c r="H188" s="85"/>
      <c r="I188" s="85"/>
      <c r="J188" s="85"/>
      <c r="K188" s="85"/>
      <c r="L188" s="86"/>
    </row>
    <row r="189" spans="1:13" ht="45" customHeight="1" outlineLevel="1">
      <c r="A189" s="128">
        <v>7.4999999999999997E-2</v>
      </c>
      <c r="B189" s="83"/>
      <c r="C189" s="446" t="s">
        <v>501</v>
      </c>
      <c r="D189" s="446"/>
      <c r="E189" s="446"/>
      <c r="F189" s="446"/>
      <c r="G189" s="446"/>
      <c r="H189" s="446"/>
      <c r="I189" s="446"/>
      <c r="J189" s="446"/>
      <c r="K189" s="446"/>
      <c r="L189" s="447"/>
    </row>
    <row r="190" spans="1:13" s="82" customFormat="1" ht="15.9" customHeight="1" outlineLevel="1">
      <c r="A190" s="127">
        <v>0.05</v>
      </c>
      <c r="B190" s="83"/>
      <c r="C190" s="85"/>
      <c r="D190" s="87"/>
      <c r="E190" s="91"/>
      <c r="F190" s="91"/>
      <c r="G190" s="91"/>
      <c r="H190" s="85"/>
      <c r="I190" s="85"/>
      <c r="J190" s="85"/>
      <c r="K190" s="85"/>
      <c r="L190" s="86"/>
    </row>
    <row r="191" spans="1:13" ht="14.4" outlineLevel="1">
      <c r="A191" s="128">
        <v>2.5000000000000001E-2</v>
      </c>
      <c r="B191" s="83"/>
      <c r="C191" s="85"/>
      <c r="D191" s="87"/>
      <c r="E191" s="91"/>
      <c r="F191" s="518" t="s">
        <v>359</v>
      </c>
      <c r="G191" s="518"/>
      <c r="H191" s="518"/>
      <c r="I191" s="518"/>
      <c r="J191" s="85"/>
      <c r="K191" s="85"/>
      <c r="L191" s="86"/>
    </row>
    <row r="192" spans="1:13" ht="14.4" outlineLevel="1">
      <c r="A192" s="127">
        <v>0.02</v>
      </c>
      <c r="B192" s="83"/>
      <c r="C192" s="85"/>
      <c r="D192" s="87"/>
      <c r="E192" s="91"/>
      <c r="F192" s="124"/>
      <c r="G192" s="124"/>
      <c r="H192" s="125"/>
      <c r="I192" s="125"/>
      <c r="J192" s="85"/>
      <c r="K192" s="85"/>
      <c r="L192" s="86"/>
    </row>
    <row r="193" spans="1:12" ht="15" customHeight="1" outlineLevel="1">
      <c r="A193" s="127">
        <v>0.01</v>
      </c>
      <c r="B193" s="83"/>
      <c r="C193" s="85"/>
      <c r="D193" s="87"/>
      <c r="E193" s="91"/>
      <c r="F193" s="124"/>
      <c r="G193" s="124"/>
      <c r="H193" s="125"/>
      <c r="I193" s="125"/>
      <c r="J193" s="85"/>
      <c r="K193" s="85"/>
      <c r="L193" s="86"/>
    </row>
    <row r="194" spans="1:12" ht="15" customHeight="1" outlineLevel="1">
      <c r="A194" s="127">
        <v>0.01</v>
      </c>
      <c r="B194" s="83"/>
      <c r="C194" s="85"/>
      <c r="D194" s="87"/>
      <c r="E194" s="91"/>
      <c r="F194" s="124"/>
      <c r="G194" s="124"/>
      <c r="H194" s="125"/>
      <c r="I194" s="125"/>
      <c r="J194" s="85"/>
      <c r="K194" s="85"/>
      <c r="L194" s="86"/>
    </row>
    <row r="195" spans="1:12" ht="15" customHeight="1" outlineLevel="1">
      <c r="A195" s="127">
        <v>0.01</v>
      </c>
      <c r="B195" s="83"/>
      <c r="C195" s="85"/>
      <c r="D195" s="87"/>
      <c r="E195" s="91"/>
      <c r="F195" s="124"/>
      <c r="G195" s="124"/>
      <c r="H195" s="125"/>
      <c r="I195" s="125"/>
      <c r="J195" s="85"/>
      <c r="K195" s="85"/>
      <c r="L195" s="86"/>
    </row>
    <row r="196" spans="1:12" ht="15" customHeight="1" outlineLevel="1">
      <c r="A196" s="127">
        <v>0.01</v>
      </c>
      <c r="B196" s="83"/>
      <c r="C196" s="85"/>
      <c r="D196" s="87"/>
      <c r="E196" s="91"/>
      <c r="F196" s="124"/>
      <c r="G196" s="124"/>
      <c r="H196" s="125"/>
      <c r="I196" s="125"/>
      <c r="J196" s="85"/>
      <c r="K196" s="85"/>
      <c r="L196" s="86"/>
    </row>
    <row r="197" spans="1:12" ht="15" customHeight="1" outlineLevel="1">
      <c r="A197" s="2"/>
      <c r="B197" s="83"/>
      <c r="C197" s="85"/>
      <c r="D197" s="87"/>
      <c r="E197" s="91"/>
      <c r="F197" s="124"/>
      <c r="G197" s="124"/>
      <c r="H197" s="125"/>
      <c r="I197" s="125"/>
      <c r="J197" s="85"/>
      <c r="K197" s="85"/>
      <c r="L197" s="86"/>
    </row>
    <row r="198" spans="1:12" ht="14.4" outlineLevel="1">
      <c r="A198" s="2"/>
      <c r="B198" s="83"/>
      <c r="C198" s="85"/>
      <c r="D198" s="87"/>
      <c r="E198" s="91"/>
      <c r="F198" s="124"/>
      <c r="G198" s="124"/>
      <c r="H198" s="125"/>
      <c r="I198" s="125"/>
      <c r="J198" s="85"/>
      <c r="K198" s="85"/>
      <c r="L198" s="86"/>
    </row>
    <row r="199" spans="1:12" ht="14.4" outlineLevel="1">
      <c r="A199" s="2"/>
      <c r="B199" s="83"/>
      <c r="C199" s="85"/>
      <c r="D199" s="87"/>
      <c r="E199" s="91"/>
      <c r="F199" s="124"/>
      <c r="G199" s="124"/>
      <c r="H199" s="125"/>
      <c r="I199" s="125"/>
      <c r="J199" s="85"/>
      <c r="K199" s="85"/>
      <c r="L199" s="86"/>
    </row>
    <row r="200" spans="1:12" ht="15" customHeight="1" outlineLevel="1">
      <c r="A200" s="2"/>
      <c r="B200" s="83"/>
      <c r="C200" s="85"/>
      <c r="D200" s="87"/>
      <c r="E200" s="91"/>
      <c r="F200" s="91"/>
      <c r="G200" s="91"/>
      <c r="H200" s="85"/>
      <c r="I200" s="85"/>
      <c r="J200" s="85"/>
      <c r="K200" s="85"/>
      <c r="L200" s="86"/>
    </row>
    <row r="201" spans="1:12" ht="15" customHeight="1" outlineLevel="1">
      <c r="A201" s="2"/>
      <c r="B201" s="83"/>
      <c r="C201" s="85"/>
      <c r="D201" s="87"/>
      <c r="E201" s="91"/>
      <c r="F201" s="91"/>
      <c r="G201" s="91"/>
      <c r="H201" s="85"/>
      <c r="I201" s="85"/>
      <c r="J201" s="85"/>
      <c r="K201" s="85"/>
      <c r="L201" s="86"/>
    </row>
    <row r="202" spans="1:12" ht="15" customHeight="1" outlineLevel="1">
      <c r="A202" s="2"/>
      <c r="B202" s="418" t="s">
        <v>356</v>
      </c>
      <c r="C202" s="419"/>
      <c r="D202" s="419"/>
      <c r="E202" s="419"/>
      <c r="F202" s="419"/>
      <c r="G202" s="419"/>
      <c r="H202" s="419"/>
      <c r="I202" s="419"/>
      <c r="J202" s="419"/>
      <c r="K202" s="419"/>
      <c r="L202" s="420"/>
    </row>
    <row r="203" spans="1:12" ht="15" customHeight="1" outlineLevel="1">
      <c r="A203" s="2"/>
      <c r="B203" s="83"/>
      <c r="C203" s="85"/>
      <c r="D203" s="87"/>
      <c r="E203" s="91"/>
      <c r="F203" s="91"/>
      <c r="G203" s="91"/>
      <c r="H203" s="85"/>
      <c r="I203" s="85"/>
      <c r="J203" s="85"/>
      <c r="K203" s="85"/>
      <c r="L203" s="86"/>
    </row>
    <row r="204" spans="1:12" ht="45" customHeight="1" outlineLevel="1">
      <c r="A204" s="2"/>
      <c r="B204" s="83"/>
      <c r="C204" s="446" t="s">
        <v>502</v>
      </c>
      <c r="D204" s="446"/>
      <c r="E204" s="446"/>
      <c r="F204" s="446"/>
      <c r="G204" s="446"/>
      <c r="H204" s="446"/>
      <c r="I204" s="446"/>
      <c r="J204" s="446"/>
      <c r="K204" s="446"/>
      <c r="L204" s="447"/>
    </row>
    <row r="205" spans="1:12" ht="15" customHeight="1" outlineLevel="1">
      <c r="A205" s="2"/>
      <c r="B205" s="83"/>
      <c r="C205" s="85"/>
      <c r="D205" s="87"/>
      <c r="E205" s="91"/>
      <c r="F205" s="91"/>
      <c r="G205" s="91"/>
      <c r="H205" s="85"/>
      <c r="I205" s="85"/>
      <c r="J205" s="85"/>
      <c r="K205" s="85"/>
      <c r="L205" s="86"/>
    </row>
    <row r="206" spans="1:12" ht="14.4" outlineLevel="1">
      <c r="A206" s="2"/>
      <c r="B206" s="83"/>
      <c r="C206" s="540" t="s">
        <v>503</v>
      </c>
      <c r="D206" s="527"/>
      <c r="E206" s="527"/>
      <c r="F206" s="527"/>
      <c r="G206" s="527"/>
      <c r="H206" s="527"/>
      <c r="I206" s="527"/>
      <c r="J206" s="527"/>
      <c r="K206" s="527"/>
      <c r="L206" s="528"/>
    </row>
    <row r="207" spans="1:12" ht="43.2" outlineLevel="1">
      <c r="A207" s="2"/>
      <c r="B207" s="83"/>
      <c r="C207" s="529" t="s">
        <v>369</v>
      </c>
      <c r="D207" s="529"/>
      <c r="E207" s="529"/>
      <c r="F207" s="140" t="s">
        <v>531</v>
      </c>
      <c r="G207" s="182" t="s">
        <v>370</v>
      </c>
      <c r="H207" s="140" t="s">
        <v>562</v>
      </c>
      <c r="I207" s="140" t="s">
        <v>561</v>
      </c>
      <c r="J207" s="173"/>
      <c r="K207" s="173"/>
      <c r="L207" s="86"/>
    </row>
    <row r="208" spans="1:12" ht="45.75" customHeight="1" outlineLevel="1">
      <c r="A208" s="2"/>
      <c r="B208" s="83"/>
      <c r="C208" s="537">
        <f>C155</f>
        <v>1</v>
      </c>
      <c r="D208" s="538"/>
      <c r="E208" s="539"/>
      <c r="F208" s="240"/>
      <c r="G208" s="242"/>
      <c r="H208" s="241"/>
      <c r="I208" s="138"/>
      <c r="J208" s="173"/>
      <c r="K208" s="173"/>
      <c r="L208" s="86"/>
    </row>
    <row r="209" spans="1:12" ht="45.75" customHeight="1" outlineLevel="1">
      <c r="A209" s="2"/>
      <c r="B209" s="83"/>
      <c r="C209" s="537" t="str">
        <f t="shared" ref="C209:C220" si="0">C156</f>
        <v>1a</v>
      </c>
      <c r="D209" s="538"/>
      <c r="E209" s="539"/>
      <c r="F209" s="240" t="str">
        <f t="shared" ref="F209:F220" si="1">L156</f>
        <v>Non estimé 
Ordre de grandeur supposé &lt;70%</v>
      </c>
      <c r="G209" s="242"/>
      <c r="H209" s="241"/>
      <c r="I209" s="138" t="s">
        <v>689</v>
      </c>
      <c r="J209" s="173"/>
      <c r="K209" s="173"/>
      <c r="L209" s="86"/>
    </row>
    <row r="210" spans="1:12" ht="45.75" customHeight="1" outlineLevel="1">
      <c r="A210" s="2"/>
      <c r="B210" s="83"/>
      <c r="C210" s="537" t="str">
        <f t="shared" si="0"/>
        <v>1b</v>
      </c>
      <c r="D210" s="538"/>
      <c r="E210" s="539"/>
      <c r="F210" s="240" t="str">
        <f t="shared" si="1"/>
        <v>Non estimé 
Ordre de grandeur supposé &lt;20%</v>
      </c>
      <c r="G210" s="242"/>
      <c r="H210" s="241"/>
      <c r="I210" s="138" t="s">
        <v>689</v>
      </c>
      <c r="J210" s="173"/>
      <c r="K210" s="173"/>
      <c r="L210" s="86"/>
    </row>
    <row r="211" spans="1:12" ht="45.75" customHeight="1" outlineLevel="1">
      <c r="A211" s="2"/>
      <c r="B211" s="83"/>
      <c r="C211" s="537" t="str">
        <f t="shared" si="0"/>
        <v>1c</v>
      </c>
      <c r="D211" s="538"/>
      <c r="E211" s="539"/>
      <c r="F211" s="240" t="str">
        <f t="shared" si="1"/>
        <v>Non estimé 
Ordre de grandeur supposé &lt;20%</v>
      </c>
      <c r="G211" s="242"/>
      <c r="H211" s="241"/>
      <c r="I211" s="138" t="s">
        <v>689</v>
      </c>
      <c r="J211" s="173"/>
      <c r="K211" s="173"/>
      <c r="L211" s="86"/>
    </row>
    <row r="212" spans="1:12" ht="45.75" customHeight="1" outlineLevel="1">
      <c r="A212" s="2"/>
      <c r="B212" s="83"/>
      <c r="C212" s="537" t="str">
        <f t="shared" si="0"/>
        <v>1d.1</v>
      </c>
      <c r="D212" s="538"/>
      <c r="E212" s="539"/>
      <c r="F212" s="240" t="str">
        <f t="shared" si="1"/>
        <v>Non estimé 
Ordre de grandeur supposé &lt;20%</v>
      </c>
      <c r="G212" s="242"/>
      <c r="H212" s="241"/>
      <c r="I212" s="138" t="s">
        <v>690</v>
      </c>
      <c r="J212" s="173"/>
      <c r="K212" s="173"/>
      <c r="L212" s="86"/>
    </row>
    <row r="213" spans="1:12" ht="45.75" customHeight="1" outlineLevel="1">
      <c r="A213" s="2"/>
      <c r="B213" s="83"/>
      <c r="C213" s="537">
        <f t="shared" si="0"/>
        <v>2</v>
      </c>
      <c r="D213" s="538"/>
      <c r="E213" s="539"/>
      <c r="F213" s="240"/>
      <c r="G213" s="242"/>
      <c r="H213" s="241"/>
      <c r="I213" s="138"/>
      <c r="J213" s="173"/>
      <c r="K213" s="173"/>
      <c r="L213" s="86"/>
    </row>
    <row r="214" spans="1:12" ht="45.75" customHeight="1" outlineLevel="1">
      <c r="A214" s="2"/>
      <c r="B214" s="83"/>
      <c r="C214" s="537" t="str">
        <f t="shared" si="0"/>
        <v>2a</v>
      </c>
      <c r="D214" s="538"/>
      <c r="E214" s="539"/>
      <c r="F214" s="240"/>
      <c r="G214" s="242"/>
      <c r="H214" s="241"/>
      <c r="I214" s="138"/>
      <c r="J214" s="249"/>
      <c r="K214" s="249"/>
      <c r="L214" s="86"/>
    </row>
    <row r="215" spans="1:12" ht="45.75" customHeight="1" outlineLevel="1">
      <c r="A215" s="2"/>
      <c r="B215" s="83"/>
      <c r="C215" s="537" t="str">
        <f t="shared" si="0"/>
        <v>2a.1</v>
      </c>
      <c r="D215" s="538"/>
      <c r="E215" s="539"/>
      <c r="F215" s="240" t="str">
        <f t="shared" si="1"/>
        <v>Non estimé 
Ordre de grandeur supposé &lt;70%</v>
      </c>
      <c r="G215" s="242"/>
      <c r="H215" s="241"/>
      <c r="I215" s="138" t="s">
        <v>689</v>
      </c>
      <c r="J215" s="249"/>
      <c r="K215" s="249"/>
      <c r="L215" s="86"/>
    </row>
    <row r="216" spans="1:12" ht="45.75" customHeight="1" outlineLevel="1">
      <c r="A216" s="2"/>
      <c r="B216" s="83"/>
      <c r="C216" s="537" t="str">
        <f t="shared" si="0"/>
        <v>2a.2</v>
      </c>
      <c r="D216" s="538"/>
      <c r="E216" s="539"/>
      <c r="F216" s="240" t="str">
        <f t="shared" si="1"/>
        <v>Non estimé 
Ordre de grandeur supposé &lt;20%</v>
      </c>
      <c r="G216" s="242"/>
      <c r="H216" s="241"/>
      <c r="I216" s="138" t="s">
        <v>689</v>
      </c>
      <c r="J216" s="249"/>
      <c r="K216" s="249"/>
      <c r="L216" s="86"/>
    </row>
    <row r="217" spans="1:12" ht="45.75" customHeight="1" outlineLevel="1">
      <c r="A217" s="2"/>
      <c r="B217" s="83"/>
      <c r="C217" s="537" t="str">
        <f t="shared" si="0"/>
        <v>2a.3</v>
      </c>
      <c r="D217" s="538"/>
      <c r="E217" s="539"/>
      <c r="F217" s="240" t="str">
        <f t="shared" si="1"/>
        <v>Non estimé 
Ordre de grandeur supposé &lt;20%</v>
      </c>
      <c r="G217" s="242"/>
      <c r="H217" s="241"/>
      <c r="I217" s="138" t="s">
        <v>689</v>
      </c>
      <c r="J217" s="173"/>
      <c r="K217" s="173"/>
      <c r="L217" s="86"/>
    </row>
    <row r="218" spans="1:12" ht="45.75" customHeight="1" outlineLevel="1">
      <c r="A218" s="2"/>
      <c r="B218" s="83"/>
      <c r="C218" s="537" t="str">
        <f t="shared" si="0"/>
        <v>2b</v>
      </c>
      <c r="D218" s="538"/>
      <c r="E218" s="539"/>
      <c r="F218" s="240"/>
      <c r="G218" s="242"/>
      <c r="H218" s="241"/>
      <c r="I218" s="138"/>
      <c r="J218" s="173"/>
      <c r="K218" s="173"/>
      <c r="L218" s="86"/>
    </row>
    <row r="219" spans="1:12" ht="45.75" customHeight="1" outlineLevel="1">
      <c r="A219" s="2"/>
      <c r="B219" s="83"/>
      <c r="C219" s="537" t="str">
        <f t="shared" si="0"/>
        <v>2b.1</v>
      </c>
      <c r="D219" s="538"/>
      <c r="E219" s="539"/>
      <c r="F219" s="240" t="str">
        <f t="shared" si="1"/>
        <v>Non estimé 
Ordre de grandeur supposé &lt;20%</v>
      </c>
      <c r="G219" s="242"/>
      <c r="H219" s="241"/>
      <c r="I219" s="138" t="s">
        <v>689</v>
      </c>
      <c r="J219" s="249"/>
      <c r="K219" s="249"/>
      <c r="L219" s="86"/>
    </row>
    <row r="220" spans="1:12" ht="45.75" customHeight="1" outlineLevel="1">
      <c r="A220" s="2"/>
      <c r="B220" s="83"/>
      <c r="C220" s="537" t="str">
        <f t="shared" si="0"/>
        <v>2b.2</v>
      </c>
      <c r="D220" s="538"/>
      <c r="E220" s="539"/>
      <c r="F220" s="240" t="str">
        <f t="shared" si="1"/>
        <v>Non estimé 
Ordre de grandeur supposé &lt;20%</v>
      </c>
      <c r="G220" s="242"/>
      <c r="H220" s="241"/>
      <c r="I220" s="138" t="s">
        <v>689</v>
      </c>
      <c r="J220" s="173"/>
      <c r="K220" s="173"/>
      <c r="L220" s="86"/>
    </row>
    <row r="221" spans="1:12" ht="14.4" outlineLevel="1">
      <c r="A221" s="2"/>
      <c r="B221" s="83"/>
      <c r="C221" s="533" t="s">
        <v>530</v>
      </c>
      <c r="D221" s="533"/>
      <c r="E221" s="534"/>
      <c r="F221" s="242"/>
      <c r="G221" s="137" t="s">
        <v>532</v>
      </c>
      <c r="H221" s="242">
        <f>IF(F221=0,0,SUMIF(H211:H220,"Oui",F211:F220))</f>
        <v>0</v>
      </c>
      <c r="I221" s="242">
        <f>IF(F221=0,0,SUMPRODUCT((H211:H220="Oui")*1,(I211:I220="Oui")*1,F211:F220))</f>
        <v>0</v>
      </c>
      <c r="J221" s="542"/>
      <c r="K221" s="543"/>
      <c r="L221" s="544"/>
    </row>
    <row r="222" spans="1:12" ht="14.4" outlineLevel="1">
      <c r="A222" s="2"/>
      <c r="B222" s="83"/>
      <c r="C222" s="173"/>
      <c r="D222" s="87"/>
      <c r="E222" s="91"/>
      <c r="F222" s="91"/>
      <c r="G222" s="238" t="s">
        <v>564</v>
      </c>
      <c r="H222" s="243">
        <f>IF(F221=0,0,H221/F221)</f>
        <v>0</v>
      </c>
      <c r="I222" s="237">
        <f>IF(F221=0,0,I221/F221)</f>
        <v>0</v>
      </c>
      <c r="J222" s="234"/>
      <c r="K222" s="173"/>
      <c r="L222" s="86"/>
    </row>
    <row r="223" spans="1:12" ht="14.4" outlineLevel="1">
      <c r="A223" s="2"/>
      <c r="B223" s="83"/>
      <c r="C223" s="173"/>
      <c r="D223" s="87"/>
      <c r="E223" s="91"/>
      <c r="F223" s="91"/>
      <c r="G223" s="91"/>
      <c r="H223" s="142" t="s">
        <v>563</v>
      </c>
      <c r="I223" s="244">
        <f>IF(H221=0,0,I221/H221)</f>
        <v>0</v>
      </c>
      <c r="J223" s="173"/>
      <c r="K223" s="173"/>
      <c r="L223" s="86"/>
    </row>
    <row r="224" spans="1:12" ht="14.4" outlineLevel="1">
      <c r="A224" s="2"/>
      <c r="B224" s="83"/>
      <c r="C224" s="233"/>
      <c r="D224" s="87"/>
      <c r="E224" s="91"/>
      <c r="F224" s="91"/>
      <c r="G224" s="91"/>
      <c r="H224" s="233"/>
      <c r="I224" s="233"/>
      <c r="J224" s="233"/>
      <c r="K224" s="233"/>
      <c r="L224" s="86"/>
    </row>
    <row r="225" spans="1:13" ht="45" customHeight="1" outlineLevel="1">
      <c r="A225" s="2"/>
      <c r="B225" s="519" t="s">
        <v>360</v>
      </c>
      <c r="C225" s="520"/>
      <c r="D225" s="520"/>
      <c r="E225" s="520"/>
      <c r="F225" s="520"/>
      <c r="G225" s="520"/>
      <c r="H225" s="520"/>
      <c r="I225" s="520"/>
      <c r="J225" s="520"/>
      <c r="K225" s="520"/>
      <c r="L225" s="521"/>
    </row>
    <row r="226" spans="1:13" ht="14.4" outlineLevel="1">
      <c r="A226" s="2"/>
      <c r="B226" s="95"/>
      <c r="C226" s="96"/>
      <c r="D226" s="97"/>
      <c r="E226" s="98"/>
      <c r="F226" s="96"/>
      <c r="G226" s="96"/>
      <c r="H226" s="96"/>
      <c r="I226" s="96"/>
      <c r="J226" s="96"/>
      <c r="K226" s="96"/>
      <c r="L226" s="99"/>
    </row>
    <row r="227" spans="1:13" ht="14.4">
      <c r="A227" s="2"/>
      <c r="C227" s="22"/>
      <c r="D227" s="22"/>
      <c r="F227" s="22"/>
      <c r="G227" s="22"/>
    </row>
    <row r="228" spans="1:13" s="75" customFormat="1" ht="14.4">
      <c r="A228" s="135"/>
      <c r="B228" s="135"/>
      <c r="C228" s="136"/>
      <c r="D228" s="136"/>
      <c r="E228" s="136"/>
      <c r="F228" s="136"/>
      <c r="G228" s="136"/>
      <c r="H228" s="135"/>
      <c r="I228" s="135"/>
      <c r="J228" s="135"/>
      <c r="K228" s="135"/>
      <c r="L228" s="135"/>
      <c r="M228" s="135"/>
    </row>
    <row r="229" spans="1:13" ht="14.4">
      <c r="A229" s="131"/>
      <c r="B229" s="131"/>
      <c r="C229" s="132"/>
      <c r="D229" s="132"/>
      <c r="E229" s="132"/>
      <c r="F229" s="132"/>
      <c r="G229" s="132"/>
      <c r="H229" s="131"/>
      <c r="I229" s="131"/>
      <c r="J229" s="131"/>
      <c r="K229" s="131"/>
      <c r="L229" s="131"/>
      <c r="M229" s="131"/>
    </row>
    <row r="230" spans="1:13" ht="30" customHeight="1">
      <c r="A230" s="133"/>
      <c r="B230" s="515" t="s">
        <v>516</v>
      </c>
      <c r="C230" s="516"/>
      <c r="D230" s="516"/>
      <c r="E230" s="516"/>
      <c r="F230" s="516"/>
      <c r="G230" s="516"/>
      <c r="H230" s="516"/>
      <c r="I230" s="516"/>
      <c r="J230" s="516"/>
      <c r="K230" s="516"/>
      <c r="L230" s="517"/>
      <c r="M230" s="133"/>
    </row>
    <row r="231" spans="1:13" ht="14.4">
      <c r="A231" s="133"/>
      <c r="B231" s="524" t="s">
        <v>533</v>
      </c>
      <c r="C231" s="525"/>
      <c r="D231" s="525"/>
      <c r="E231" s="525"/>
      <c r="F231" s="525"/>
      <c r="G231" s="525"/>
      <c r="H231" s="525"/>
      <c r="I231" s="525"/>
      <c r="J231" s="525"/>
      <c r="K231" s="525"/>
      <c r="L231" s="526"/>
      <c r="M231" s="133"/>
    </row>
    <row r="232" spans="1:13" ht="14.4" outlineLevel="1">
      <c r="A232" s="133"/>
      <c r="B232" s="133"/>
      <c r="C232" s="134"/>
      <c r="D232" s="134"/>
      <c r="E232" s="134"/>
      <c r="F232" s="134"/>
      <c r="G232" s="134"/>
      <c r="H232" s="133"/>
      <c r="I232" s="133"/>
      <c r="J232" s="133"/>
      <c r="K232" s="133"/>
      <c r="L232" s="133"/>
      <c r="M232" s="133"/>
    </row>
    <row r="233" spans="1:13" ht="14.4" outlineLevel="1">
      <c r="A233" s="133"/>
      <c r="B233" s="510"/>
      <c r="C233" s="510"/>
      <c r="D233" s="510"/>
      <c r="E233" s="510"/>
      <c r="F233" s="510"/>
      <c r="G233" s="510"/>
      <c r="H233" s="510"/>
      <c r="I233" s="510"/>
      <c r="J233" s="510"/>
      <c r="K233" s="510"/>
      <c r="L233" s="510"/>
      <c r="M233" s="133"/>
    </row>
    <row r="234" spans="1:13" ht="14.4" outlineLevel="1">
      <c r="A234" s="133"/>
      <c r="B234" s="510"/>
      <c r="C234" s="510"/>
      <c r="D234" s="510"/>
      <c r="E234" s="510"/>
      <c r="F234" s="510"/>
      <c r="G234" s="510"/>
      <c r="H234" s="510"/>
      <c r="I234" s="510"/>
      <c r="J234" s="510"/>
      <c r="K234" s="510"/>
      <c r="L234" s="510"/>
      <c r="M234" s="133"/>
    </row>
    <row r="235" spans="1:13" ht="14.4" outlineLevel="1">
      <c r="A235" s="133"/>
      <c r="B235" s="510"/>
      <c r="C235" s="510"/>
      <c r="D235" s="510"/>
      <c r="E235" s="510"/>
      <c r="F235" s="510"/>
      <c r="G235" s="510"/>
      <c r="H235" s="510"/>
      <c r="I235" s="510"/>
      <c r="J235" s="510"/>
      <c r="K235" s="510"/>
      <c r="L235" s="510"/>
      <c r="M235" s="133"/>
    </row>
    <row r="236" spans="1:13" ht="14.4" outlineLevel="1">
      <c r="A236" s="133"/>
      <c r="B236" s="510"/>
      <c r="C236" s="510"/>
      <c r="D236" s="510"/>
      <c r="E236" s="510"/>
      <c r="F236" s="510"/>
      <c r="G236" s="510"/>
      <c r="H236" s="510"/>
      <c r="I236" s="510"/>
      <c r="J236" s="510"/>
      <c r="K236" s="510"/>
      <c r="L236" s="510"/>
      <c r="M236" s="133"/>
    </row>
    <row r="237" spans="1:13" ht="14.4" outlineLevel="1">
      <c r="A237" s="133"/>
      <c r="B237" s="510"/>
      <c r="C237" s="510"/>
      <c r="D237" s="510"/>
      <c r="E237" s="510"/>
      <c r="F237" s="510"/>
      <c r="G237" s="510"/>
      <c r="H237" s="510"/>
      <c r="I237" s="510"/>
      <c r="J237" s="510"/>
      <c r="K237" s="510"/>
      <c r="L237" s="510"/>
      <c r="M237" s="133"/>
    </row>
    <row r="238" spans="1:13" ht="14.4" outlineLevel="1">
      <c r="A238" s="133"/>
      <c r="B238" s="510"/>
      <c r="C238" s="510"/>
      <c r="D238" s="510"/>
      <c r="E238" s="510"/>
      <c r="F238" s="510"/>
      <c r="G238" s="510"/>
      <c r="H238" s="510"/>
      <c r="I238" s="510"/>
      <c r="J238" s="510"/>
      <c r="K238" s="510"/>
      <c r="L238" s="510"/>
      <c r="M238" s="133"/>
    </row>
    <row r="239" spans="1:13" ht="14.4" outlineLevel="1">
      <c r="A239" s="133"/>
      <c r="B239" s="510"/>
      <c r="C239" s="510"/>
      <c r="D239" s="510"/>
      <c r="E239" s="510"/>
      <c r="F239" s="510"/>
      <c r="G239" s="510"/>
      <c r="H239" s="510"/>
      <c r="I239" s="510"/>
      <c r="J239" s="510"/>
      <c r="K239" s="510"/>
      <c r="L239" s="510"/>
      <c r="M239" s="133"/>
    </row>
    <row r="240" spans="1:13" ht="14.4" outlineLevel="1">
      <c r="A240" s="133"/>
      <c r="B240" s="510"/>
      <c r="C240" s="510"/>
      <c r="D240" s="510"/>
      <c r="E240" s="510"/>
      <c r="F240" s="510"/>
      <c r="G240" s="510"/>
      <c r="H240" s="510"/>
      <c r="I240" s="510"/>
      <c r="J240" s="510"/>
      <c r="K240" s="510"/>
      <c r="L240" s="510"/>
      <c r="M240" s="133"/>
    </row>
    <row r="241" spans="1:13" ht="14.4" outlineLevel="1">
      <c r="A241" s="133"/>
      <c r="B241" s="510"/>
      <c r="C241" s="510"/>
      <c r="D241" s="510"/>
      <c r="E241" s="510"/>
      <c r="F241" s="510"/>
      <c r="G241" s="510"/>
      <c r="H241" s="510"/>
      <c r="I241" s="510"/>
      <c r="J241" s="510"/>
      <c r="K241" s="510"/>
      <c r="L241" s="510"/>
      <c r="M241" s="133"/>
    </row>
    <row r="242" spans="1:13" ht="14.4" outlineLevel="1">
      <c r="A242" s="133"/>
      <c r="B242" s="510"/>
      <c r="C242" s="510"/>
      <c r="D242" s="510"/>
      <c r="E242" s="510"/>
      <c r="F242" s="510"/>
      <c r="G242" s="510"/>
      <c r="H242" s="510"/>
      <c r="I242" s="510"/>
      <c r="J242" s="510"/>
      <c r="K242" s="510"/>
      <c r="L242" s="510"/>
      <c r="M242" s="133"/>
    </row>
    <row r="243" spans="1:13" ht="14.4" outlineLevel="1">
      <c r="A243" s="133"/>
      <c r="B243" s="510"/>
      <c r="C243" s="510"/>
      <c r="D243" s="510"/>
      <c r="E243" s="510"/>
      <c r="F243" s="510"/>
      <c r="G243" s="510"/>
      <c r="H243" s="510"/>
      <c r="I243" s="510"/>
      <c r="J243" s="510"/>
      <c r="K243" s="510"/>
      <c r="L243" s="510"/>
      <c r="M243" s="133"/>
    </row>
    <row r="244" spans="1:13" ht="14.4" outlineLevel="1">
      <c r="A244" s="133"/>
      <c r="B244" s="510"/>
      <c r="C244" s="510"/>
      <c r="D244" s="510"/>
      <c r="E244" s="510"/>
      <c r="F244" s="510"/>
      <c r="G244" s="510"/>
      <c r="H244" s="510"/>
      <c r="I244" s="510"/>
      <c r="J244" s="510"/>
      <c r="K244" s="510"/>
      <c r="L244" s="510"/>
      <c r="M244" s="133"/>
    </row>
    <row r="245" spans="1:13" ht="14.4" outlineLevel="1">
      <c r="A245" s="133"/>
      <c r="B245" s="510"/>
      <c r="C245" s="510"/>
      <c r="D245" s="510"/>
      <c r="E245" s="510"/>
      <c r="F245" s="510"/>
      <c r="G245" s="510"/>
      <c r="H245" s="510"/>
      <c r="I245" s="510"/>
      <c r="J245" s="510"/>
      <c r="K245" s="510"/>
      <c r="L245" s="510"/>
      <c r="M245" s="133"/>
    </row>
    <row r="246" spans="1:13" ht="14.4" outlineLevel="1">
      <c r="A246" s="133"/>
      <c r="B246" s="510"/>
      <c r="C246" s="510"/>
      <c r="D246" s="510"/>
      <c r="E246" s="510"/>
      <c r="F246" s="510"/>
      <c r="G246" s="510"/>
      <c r="H246" s="510"/>
      <c r="I246" s="510"/>
      <c r="J246" s="510"/>
      <c r="K246" s="510"/>
      <c r="L246" s="510"/>
      <c r="M246" s="133"/>
    </row>
    <row r="247" spans="1:13" ht="14.4" outlineLevel="1">
      <c r="A247" s="133"/>
      <c r="B247" s="510"/>
      <c r="C247" s="510"/>
      <c r="D247" s="510"/>
      <c r="E247" s="510"/>
      <c r="F247" s="510"/>
      <c r="G247" s="510"/>
      <c r="H247" s="510"/>
      <c r="I247" s="510"/>
      <c r="J247" s="510"/>
      <c r="K247" s="510"/>
      <c r="L247" s="510"/>
      <c r="M247" s="133"/>
    </row>
    <row r="248" spans="1:13" ht="14.4" outlineLevel="1">
      <c r="A248" s="133"/>
      <c r="B248" s="510"/>
      <c r="C248" s="510"/>
      <c r="D248" s="510"/>
      <c r="E248" s="510"/>
      <c r="F248" s="510"/>
      <c r="G248" s="510"/>
      <c r="H248" s="510"/>
      <c r="I248" s="510"/>
      <c r="J248" s="510"/>
      <c r="K248" s="510"/>
      <c r="L248" s="510"/>
      <c r="M248" s="133"/>
    </row>
    <row r="249" spans="1:13" ht="14.4" outlineLevel="1">
      <c r="A249" s="133"/>
      <c r="B249" s="510"/>
      <c r="C249" s="510"/>
      <c r="D249" s="510"/>
      <c r="E249" s="510"/>
      <c r="F249" s="510"/>
      <c r="G249" s="510"/>
      <c r="H249" s="510"/>
      <c r="I249" s="510"/>
      <c r="J249" s="510"/>
      <c r="K249" s="510"/>
      <c r="L249" s="510"/>
      <c r="M249" s="133"/>
    </row>
    <row r="250" spans="1:13" ht="14.4" outlineLevel="1">
      <c r="A250" s="133"/>
      <c r="B250" s="510"/>
      <c r="C250" s="510"/>
      <c r="D250" s="510"/>
      <c r="E250" s="510"/>
      <c r="F250" s="510"/>
      <c r="G250" s="510"/>
      <c r="H250" s="510"/>
      <c r="I250" s="510"/>
      <c r="J250" s="510"/>
      <c r="K250" s="510"/>
      <c r="L250" s="510"/>
      <c r="M250" s="133"/>
    </row>
    <row r="251" spans="1:13" ht="14.4" outlineLevel="1">
      <c r="A251" s="133"/>
      <c r="B251" s="510"/>
      <c r="C251" s="510"/>
      <c r="D251" s="510"/>
      <c r="E251" s="510"/>
      <c r="F251" s="510"/>
      <c r="G251" s="510"/>
      <c r="H251" s="510"/>
      <c r="I251" s="510"/>
      <c r="J251" s="510"/>
      <c r="K251" s="510"/>
      <c r="L251" s="510"/>
      <c r="M251" s="133"/>
    </row>
    <row r="252" spans="1:13" ht="14.4" outlineLevel="1">
      <c r="A252" s="133"/>
      <c r="B252" s="510"/>
      <c r="C252" s="510"/>
      <c r="D252" s="510"/>
      <c r="E252" s="510"/>
      <c r="F252" s="510"/>
      <c r="G252" s="510"/>
      <c r="H252" s="510"/>
      <c r="I252" s="510"/>
      <c r="J252" s="510"/>
      <c r="K252" s="510"/>
      <c r="L252" s="510"/>
      <c r="M252" s="133"/>
    </row>
    <row r="253" spans="1:13" ht="14.4" outlineLevel="1">
      <c r="A253" s="133"/>
      <c r="B253" s="510"/>
      <c r="C253" s="510"/>
      <c r="D253" s="510"/>
      <c r="E253" s="510"/>
      <c r="F253" s="510"/>
      <c r="G253" s="510"/>
      <c r="H253" s="510"/>
      <c r="I253" s="510"/>
      <c r="J253" s="510"/>
      <c r="K253" s="510"/>
      <c r="L253" s="510"/>
      <c r="M253" s="133"/>
    </row>
    <row r="254" spans="1:13" ht="14.4" outlineLevel="1">
      <c r="A254" s="133"/>
      <c r="B254" s="510"/>
      <c r="C254" s="510"/>
      <c r="D254" s="510"/>
      <c r="E254" s="510"/>
      <c r="F254" s="510"/>
      <c r="G254" s="510"/>
      <c r="H254" s="510"/>
      <c r="I254" s="510"/>
      <c r="J254" s="510"/>
      <c r="K254" s="510"/>
      <c r="L254" s="510"/>
      <c r="M254" s="133"/>
    </row>
    <row r="255" spans="1:13" ht="14.4" outlineLevel="1">
      <c r="A255" s="133"/>
      <c r="B255" s="510"/>
      <c r="C255" s="510"/>
      <c r="D255" s="510"/>
      <c r="E255" s="510"/>
      <c r="F255" s="510"/>
      <c r="G255" s="510"/>
      <c r="H255" s="510"/>
      <c r="I255" s="510"/>
      <c r="J255" s="510"/>
      <c r="K255" s="510"/>
      <c r="L255" s="510"/>
      <c r="M255" s="133"/>
    </row>
    <row r="256" spans="1:13" ht="14.4" outlineLevel="1">
      <c r="A256" s="133"/>
      <c r="B256" s="510"/>
      <c r="C256" s="510"/>
      <c r="D256" s="510"/>
      <c r="E256" s="510"/>
      <c r="F256" s="510"/>
      <c r="G256" s="510"/>
      <c r="H256" s="510"/>
      <c r="I256" s="510"/>
      <c r="J256" s="510"/>
      <c r="K256" s="510"/>
      <c r="L256" s="510"/>
      <c r="M256" s="133"/>
    </row>
    <row r="257" spans="1:13" ht="14.4" outlineLevel="1">
      <c r="A257" s="133"/>
      <c r="B257" s="510"/>
      <c r="C257" s="510"/>
      <c r="D257" s="510"/>
      <c r="E257" s="510"/>
      <c r="F257" s="510"/>
      <c r="G257" s="510"/>
      <c r="H257" s="510"/>
      <c r="I257" s="510"/>
      <c r="J257" s="510"/>
      <c r="K257" s="510"/>
      <c r="L257" s="510"/>
      <c r="M257" s="133"/>
    </row>
    <row r="258" spans="1:13" ht="14.4" outlineLevel="1">
      <c r="A258" s="133"/>
      <c r="B258" s="510"/>
      <c r="C258" s="510"/>
      <c r="D258" s="510"/>
      <c r="E258" s="510"/>
      <c r="F258" s="510"/>
      <c r="G258" s="510"/>
      <c r="H258" s="510"/>
      <c r="I258" s="510"/>
      <c r="J258" s="510"/>
      <c r="K258" s="510"/>
      <c r="L258" s="510"/>
      <c r="M258" s="133"/>
    </row>
    <row r="259" spans="1:13" ht="14.4" outlineLevel="1">
      <c r="A259" s="133"/>
      <c r="B259" s="510"/>
      <c r="C259" s="510"/>
      <c r="D259" s="510"/>
      <c r="E259" s="510"/>
      <c r="F259" s="510"/>
      <c r="G259" s="510"/>
      <c r="H259" s="510"/>
      <c r="I259" s="510"/>
      <c r="J259" s="510"/>
      <c r="K259" s="510"/>
      <c r="L259" s="510"/>
      <c r="M259" s="133"/>
    </row>
    <row r="260" spans="1:13" ht="14.4" outlineLevel="1">
      <c r="A260" s="133"/>
      <c r="B260" s="510"/>
      <c r="C260" s="510"/>
      <c r="D260" s="510"/>
      <c r="E260" s="510"/>
      <c r="F260" s="510"/>
      <c r="G260" s="510"/>
      <c r="H260" s="510"/>
      <c r="I260" s="510"/>
      <c r="J260" s="510"/>
      <c r="K260" s="510"/>
      <c r="L260" s="510"/>
      <c r="M260" s="133"/>
    </row>
    <row r="261" spans="1:13" ht="14.4" outlineLevel="1">
      <c r="A261" s="133"/>
      <c r="B261" s="510"/>
      <c r="C261" s="510"/>
      <c r="D261" s="510"/>
      <c r="E261" s="510"/>
      <c r="F261" s="510"/>
      <c r="G261" s="510"/>
      <c r="H261" s="510"/>
      <c r="I261" s="510"/>
      <c r="J261" s="510"/>
      <c r="K261" s="510"/>
      <c r="L261" s="510"/>
      <c r="M261" s="133"/>
    </row>
    <row r="262" spans="1:13" ht="14.4" outlineLevel="1">
      <c r="A262" s="133"/>
      <c r="B262" s="510"/>
      <c r="C262" s="510"/>
      <c r="D262" s="510"/>
      <c r="E262" s="510"/>
      <c r="F262" s="510"/>
      <c r="G262" s="510"/>
      <c r="H262" s="510"/>
      <c r="I262" s="510"/>
      <c r="J262" s="510"/>
      <c r="K262" s="510"/>
      <c r="L262" s="510"/>
      <c r="M262" s="133"/>
    </row>
    <row r="263" spans="1:13" ht="14.4" outlineLevel="1">
      <c r="A263" s="133"/>
      <c r="B263" s="510"/>
      <c r="C263" s="510"/>
      <c r="D263" s="510"/>
      <c r="E263" s="510"/>
      <c r="F263" s="510"/>
      <c r="G263" s="510"/>
      <c r="H263" s="510"/>
      <c r="I263" s="510"/>
      <c r="J263" s="510"/>
      <c r="K263" s="510"/>
      <c r="L263" s="510"/>
      <c r="M263" s="133"/>
    </row>
    <row r="264" spans="1:13" ht="14.4" outlineLevel="1">
      <c r="A264" s="133"/>
      <c r="B264" s="510"/>
      <c r="C264" s="510"/>
      <c r="D264" s="510"/>
      <c r="E264" s="510"/>
      <c r="F264" s="510"/>
      <c r="G264" s="510"/>
      <c r="H264" s="510"/>
      <c r="I264" s="510"/>
      <c r="J264" s="510"/>
      <c r="K264" s="510"/>
      <c r="L264" s="510"/>
      <c r="M264" s="133"/>
    </row>
    <row r="265" spans="1:13" ht="14.4" outlineLevel="1">
      <c r="A265" s="133"/>
      <c r="B265" s="510"/>
      <c r="C265" s="510"/>
      <c r="D265" s="510"/>
      <c r="E265" s="510"/>
      <c r="F265" s="510"/>
      <c r="G265" s="510"/>
      <c r="H265" s="510"/>
      <c r="I265" s="510"/>
      <c r="J265" s="510"/>
      <c r="K265" s="510"/>
      <c r="L265" s="510"/>
      <c r="M265" s="133"/>
    </row>
    <row r="266" spans="1:13" ht="14.4" outlineLevel="1">
      <c r="A266" s="133"/>
      <c r="B266" s="510"/>
      <c r="C266" s="510"/>
      <c r="D266" s="510"/>
      <c r="E266" s="510"/>
      <c r="F266" s="510"/>
      <c r="G266" s="510"/>
      <c r="H266" s="510"/>
      <c r="I266" s="510"/>
      <c r="J266" s="510"/>
      <c r="K266" s="510"/>
      <c r="L266" s="510"/>
      <c r="M266" s="133"/>
    </row>
    <row r="267" spans="1:13" ht="14.4" outlineLevel="1">
      <c r="A267" s="133"/>
      <c r="B267" s="510"/>
      <c r="C267" s="510"/>
      <c r="D267" s="510"/>
      <c r="E267" s="510"/>
      <c r="F267" s="510"/>
      <c r="G267" s="510"/>
      <c r="H267" s="510"/>
      <c r="I267" s="510"/>
      <c r="J267" s="510"/>
      <c r="K267" s="510"/>
      <c r="L267" s="510"/>
      <c r="M267" s="133"/>
    </row>
    <row r="268" spans="1:13" ht="15" customHeight="1" outlineLevel="1">
      <c r="A268" s="133"/>
      <c r="B268" s="133"/>
      <c r="C268" s="134"/>
      <c r="D268" s="134"/>
      <c r="E268" s="134"/>
      <c r="F268" s="134"/>
      <c r="G268" s="134"/>
      <c r="H268" s="133"/>
      <c r="I268" s="133"/>
      <c r="J268" s="133"/>
      <c r="K268" s="133"/>
      <c r="L268" s="133"/>
      <c r="M268" s="133"/>
    </row>
    <row r="269" spans="1:13" ht="15" customHeight="1">
      <c r="A269" s="133"/>
      <c r="B269" s="133"/>
      <c r="C269" s="134"/>
      <c r="D269" s="134"/>
      <c r="E269" s="134"/>
      <c r="F269" s="134"/>
      <c r="G269" s="134"/>
      <c r="H269" s="133"/>
      <c r="I269" s="133"/>
      <c r="J269" s="133"/>
      <c r="K269" s="133"/>
      <c r="L269" s="133"/>
      <c r="M269" s="133"/>
    </row>
    <row r="270" spans="1:13" ht="14.4" hidden="1">
      <c r="C270" s="77"/>
      <c r="D270" s="77"/>
      <c r="E270" s="77"/>
      <c r="F270" s="77"/>
      <c r="G270" s="77"/>
    </row>
    <row r="271" spans="1:13" ht="14.4" hidden="1">
      <c r="C271" s="22"/>
      <c r="D271" s="22"/>
      <c r="F271" s="22"/>
      <c r="G271" s="22"/>
    </row>
    <row r="272" spans="1:13" ht="14.4" hidden="1">
      <c r="C272" s="22"/>
      <c r="D272" s="22"/>
      <c r="F272" s="22"/>
      <c r="G272" s="22"/>
    </row>
    <row r="273" spans="1:1" ht="14.4" hidden="1"/>
    <row r="274" spans="1:1" ht="14.4" hidden="1"/>
    <row r="275" spans="1:1" s="75" customFormat="1" ht="14.4" hidden="1">
      <c r="A275" s="129"/>
    </row>
    <row r="276" spans="1:1" s="75" customFormat="1" ht="14.4" hidden="1">
      <c r="A276" s="129"/>
    </row>
    <row r="277" spans="1:1" s="75" customFormat="1" ht="14.4" hidden="1">
      <c r="A277" s="129"/>
    </row>
    <row r="278" spans="1:1" s="75" customFormat="1" ht="14.4" hidden="1">
      <c r="A278" s="129"/>
    </row>
    <row r="279" spans="1:1" s="75" customFormat="1" ht="14.4" hidden="1">
      <c r="A279" s="129"/>
    </row>
    <row r="280" spans="1:1" s="75" customFormat="1" ht="14.4" hidden="1">
      <c r="A280" s="129"/>
    </row>
    <row r="281" spans="1:1" s="75" customFormat="1" ht="14.4" hidden="1">
      <c r="A281" s="129"/>
    </row>
    <row r="282" spans="1:1" s="75" customFormat="1" ht="14.4" hidden="1">
      <c r="A282" s="129"/>
    </row>
    <row r="283" spans="1:1" s="75" customFormat="1" ht="14.4" hidden="1">
      <c r="A283" s="129"/>
    </row>
    <row r="284" spans="1:1" s="75" customFormat="1" ht="14.4" hidden="1">
      <c r="A284" s="129"/>
    </row>
    <row r="285" spans="1:1" s="75" customFormat="1" ht="14.4" hidden="1">
      <c r="A285" s="129"/>
    </row>
    <row r="286" spans="1:1" s="75" customFormat="1" ht="14.4" hidden="1">
      <c r="A286" s="129"/>
    </row>
    <row r="287" spans="1:1" s="75" customFormat="1" ht="14.4" hidden="1">
      <c r="A287" s="129"/>
    </row>
    <row r="288" spans="1:1" s="75" customFormat="1" ht="14.4" hidden="1">
      <c r="A288" s="129"/>
    </row>
    <row r="289" spans="1:1" s="75" customFormat="1" ht="14.4" hidden="1">
      <c r="A289" s="129"/>
    </row>
    <row r="290" spans="1:1" s="75" customFormat="1" ht="14.4" hidden="1">
      <c r="A290" s="129"/>
    </row>
    <row r="291" spans="1:1" s="75" customFormat="1" ht="14.4" hidden="1">
      <c r="A291" s="129"/>
    </row>
    <row r="292" spans="1:1" s="75" customFormat="1" ht="14.4" hidden="1">
      <c r="A292" s="129"/>
    </row>
    <row r="293" spans="1:1" s="75" customFormat="1" ht="14.4" hidden="1">
      <c r="A293" s="129"/>
    </row>
    <row r="294" spans="1:1" s="75" customFormat="1" ht="14.4" hidden="1">
      <c r="A294" s="129"/>
    </row>
    <row r="295" spans="1:1" s="75" customFormat="1" ht="14.4" hidden="1">
      <c r="A295" s="129"/>
    </row>
    <row r="296" spans="1:1" s="75" customFormat="1" ht="14.4" hidden="1">
      <c r="A296" s="129"/>
    </row>
    <row r="297" spans="1:1" s="75" customFormat="1" ht="14.4" hidden="1">
      <c r="A297" s="129"/>
    </row>
    <row r="298" spans="1:1" s="75" customFormat="1" ht="14.4" hidden="1">
      <c r="A298" s="129"/>
    </row>
    <row r="299" spans="1:1" s="75" customFormat="1" ht="14.4" hidden="1">
      <c r="A299" s="129"/>
    </row>
    <row r="300" spans="1:1" s="75" customFormat="1" ht="14.4" hidden="1">
      <c r="A300" s="129"/>
    </row>
    <row r="301" spans="1:1" s="75" customFormat="1" ht="14.4" hidden="1">
      <c r="A301" s="129"/>
    </row>
    <row r="302" spans="1:1" s="75" customFormat="1" ht="14.4" hidden="1">
      <c r="A302" s="129"/>
    </row>
    <row r="303" spans="1:1" s="75" customFormat="1" ht="14.4" hidden="1">
      <c r="A303" s="129"/>
    </row>
    <row r="304" spans="1:1" s="75" customFormat="1" ht="14.4" hidden="1">
      <c r="A304" s="129"/>
    </row>
    <row r="305" spans="1:1" s="75" customFormat="1" ht="14.4" hidden="1">
      <c r="A305" s="129"/>
    </row>
    <row r="306" spans="1:1" s="75" customFormat="1" ht="14.4" hidden="1">
      <c r="A306" s="129"/>
    </row>
    <row r="307" spans="1:1" s="75" customFormat="1" ht="14.4" hidden="1">
      <c r="A307" s="129"/>
    </row>
    <row r="308" spans="1:1" s="75" customFormat="1" ht="14.4" hidden="1">
      <c r="A308" s="129"/>
    </row>
    <row r="309" spans="1:1" s="75" customFormat="1" ht="14.4" hidden="1">
      <c r="A309" s="129"/>
    </row>
    <row r="310" spans="1:1" s="75" customFormat="1" ht="14.4" hidden="1">
      <c r="A310" s="129"/>
    </row>
    <row r="311" spans="1:1" s="75" customFormat="1" ht="14.4" hidden="1">
      <c r="A311" s="129"/>
    </row>
    <row r="312" spans="1:1" s="75" customFormat="1" ht="14.4" hidden="1">
      <c r="A312" s="129"/>
    </row>
    <row r="313" spans="1:1" s="75" customFormat="1" ht="14.4" hidden="1">
      <c r="A313" s="129"/>
    </row>
    <row r="314" spans="1:1" s="75" customFormat="1" ht="14.4" hidden="1">
      <c r="A314" s="129"/>
    </row>
    <row r="315" spans="1:1" s="75" customFormat="1" ht="14.4" hidden="1">
      <c r="A315" s="129"/>
    </row>
    <row r="316" spans="1:1" s="75" customFormat="1" ht="14.4" hidden="1">
      <c r="A316" s="129"/>
    </row>
    <row r="317" spans="1:1" s="75" customFormat="1" ht="14.4" hidden="1">
      <c r="A317" s="129"/>
    </row>
    <row r="318" spans="1:1" s="75" customFormat="1" ht="14.4" hidden="1">
      <c r="A318" s="129"/>
    </row>
    <row r="319" spans="1:1" s="75" customFormat="1" ht="14.4" hidden="1">
      <c r="A319" s="129"/>
    </row>
    <row r="320" spans="1:1" s="75" customFormat="1" ht="14.4" hidden="1">
      <c r="A320" s="129"/>
    </row>
    <row r="321" spans="1:1" s="75" customFormat="1" ht="14.4" hidden="1">
      <c r="A321" s="129"/>
    </row>
    <row r="322" spans="1:1" s="75" customFormat="1" ht="15" hidden="1" customHeight="1">
      <c r="A322" s="129"/>
    </row>
    <row r="323" spans="1:1" s="75" customFormat="1" ht="15" hidden="1" customHeight="1">
      <c r="A323" s="129"/>
    </row>
    <row r="324" spans="1:1" s="75" customFormat="1" ht="15" hidden="1" customHeight="1">
      <c r="A324" s="129"/>
    </row>
    <row r="325" spans="1:1" s="75" customFormat="1" ht="15" hidden="1" customHeight="1">
      <c r="A325" s="129"/>
    </row>
    <row r="326" spans="1:1" s="75" customFormat="1" ht="15" hidden="1" customHeight="1">
      <c r="A326" s="129"/>
    </row>
    <row r="327" spans="1:1" s="75" customFormat="1" ht="15" hidden="1" customHeight="1">
      <c r="A327" s="129"/>
    </row>
    <row r="328" spans="1:1" s="75" customFormat="1" ht="15" hidden="1" customHeight="1">
      <c r="A328" s="129"/>
    </row>
    <row r="329" spans="1:1" s="75" customFormat="1" ht="15" hidden="1" customHeight="1">
      <c r="A329" s="129"/>
    </row>
    <row r="330" spans="1:1" s="75" customFormat="1" ht="15" hidden="1" customHeight="1">
      <c r="A330" s="129"/>
    </row>
    <row r="331" spans="1:1" s="75" customFormat="1" ht="15" hidden="1" customHeight="1">
      <c r="A331" s="129"/>
    </row>
    <row r="332" spans="1:1" s="75" customFormat="1" ht="15" hidden="1" customHeight="1">
      <c r="A332" s="129"/>
    </row>
    <row r="333" spans="1:1" s="75" customFormat="1" ht="15" hidden="1" customHeight="1">
      <c r="A333" s="129"/>
    </row>
    <row r="334" spans="1:1" s="75" customFormat="1" ht="15" hidden="1" customHeight="1">
      <c r="A334" s="129"/>
    </row>
    <row r="335" spans="1:1" s="75" customFormat="1" ht="15" hidden="1" customHeight="1">
      <c r="A335" s="129"/>
    </row>
    <row r="336" spans="1:1" s="75" customFormat="1" ht="15" hidden="1" customHeight="1">
      <c r="A336" s="129"/>
    </row>
    <row r="337" spans="1:1" s="75" customFormat="1" ht="15" hidden="1" customHeight="1">
      <c r="A337" s="129"/>
    </row>
    <row r="338" spans="1:1" s="75" customFormat="1" ht="15" hidden="1" customHeight="1">
      <c r="A338" s="129"/>
    </row>
    <row r="339" spans="1:1" s="75" customFormat="1" ht="15" hidden="1" customHeight="1">
      <c r="A339" s="129"/>
    </row>
    <row r="340" spans="1:1" s="75" customFormat="1" ht="15" hidden="1" customHeight="1">
      <c r="A340" s="129"/>
    </row>
    <row r="341" spans="1:1" s="75" customFormat="1" ht="15" hidden="1" customHeight="1">
      <c r="A341" s="129"/>
    </row>
    <row r="342" spans="1:1" s="75" customFormat="1" ht="15" hidden="1" customHeight="1">
      <c r="A342" s="129"/>
    </row>
    <row r="343" spans="1:1" s="75" customFormat="1" ht="15" hidden="1" customHeight="1">
      <c r="A343" s="129"/>
    </row>
    <row r="344" spans="1:1" s="75" customFormat="1" ht="15" hidden="1" customHeight="1">
      <c r="A344" s="129"/>
    </row>
    <row r="345" spans="1:1" s="75" customFormat="1" ht="15" hidden="1" customHeight="1">
      <c r="A345" s="129"/>
    </row>
    <row r="346" spans="1:1" s="75" customFormat="1" ht="15" hidden="1" customHeight="1">
      <c r="A346" s="129"/>
    </row>
    <row r="347" spans="1:1" s="75" customFormat="1" ht="15" hidden="1" customHeight="1">
      <c r="A347" s="129"/>
    </row>
    <row r="348" spans="1:1" s="75" customFormat="1" ht="15" hidden="1" customHeight="1">
      <c r="A348" s="129"/>
    </row>
    <row r="349" spans="1:1" s="75" customFormat="1" ht="15" hidden="1" customHeight="1">
      <c r="A349" s="129"/>
    </row>
    <row r="350" spans="1:1" s="75" customFormat="1" ht="15" hidden="1" customHeight="1">
      <c r="A350" s="129"/>
    </row>
    <row r="351" spans="1:1" s="75" customFormat="1" ht="15" hidden="1" customHeight="1">
      <c r="A351" s="129"/>
    </row>
    <row r="352" spans="1:1"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sheetData>
  <mergeCells count="113">
    <mergeCell ref="J160:K160"/>
    <mergeCell ref="J161:K161"/>
    <mergeCell ref="J221:L221"/>
    <mergeCell ref="G186:H186"/>
    <mergeCell ref="G187:H187"/>
    <mergeCell ref="D185:F185"/>
    <mergeCell ref="D186:F186"/>
    <mergeCell ref="D187:F187"/>
    <mergeCell ref="C210:E210"/>
    <mergeCell ref="C211:E211"/>
    <mergeCell ref="I168:K168"/>
    <mergeCell ref="C212:E212"/>
    <mergeCell ref="C168:E168"/>
    <mergeCell ref="C169:E169"/>
    <mergeCell ref="C214:E214"/>
    <mergeCell ref="C215:E215"/>
    <mergeCell ref="C216:E216"/>
    <mergeCell ref="C221:E221"/>
    <mergeCell ref="I1:J1"/>
    <mergeCell ref="K1:L1"/>
    <mergeCell ref="A2:G2"/>
    <mergeCell ref="C213:E213"/>
    <mergeCell ref="C217:E217"/>
    <mergeCell ref="C218:E218"/>
    <mergeCell ref="C220:E220"/>
    <mergeCell ref="C219:E219"/>
    <mergeCell ref="C206:L206"/>
    <mergeCell ref="C207:E207"/>
    <mergeCell ref="C208:E208"/>
    <mergeCell ref="C209:E209"/>
    <mergeCell ref="C136:L138"/>
    <mergeCell ref="C52:L52"/>
    <mergeCell ref="C96:L96"/>
    <mergeCell ref="B131:L131"/>
    <mergeCell ref="B132:L132"/>
    <mergeCell ref="D129:G129"/>
    <mergeCell ref="B134:L134"/>
    <mergeCell ref="C127:L127"/>
    <mergeCell ref="J165:K165"/>
    <mergeCell ref="C163:E163"/>
    <mergeCell ref="J163:K163"/>
    <mergeCell ref="J166:K166"/>
    <mergeCell ref="C167:E167"/>
    <mergeCell ref="J167:K167"/>
    <mergeCell ref="J162:K162"/>
    <mergeCell ref="C155:E155"/>
    <mergeCell ref="J154:K154"/>
    <mergeCell ref="C165:E165"/>
    <mergeCell ref="C140:K142"/>
    <mergeCell ref="C144:K146"/>
    <mergeCell ref="B149:L149"/>
    <mergeCell ref="C164:E164"/>
    <mergeCell ref="J164:K164"/>
    <mergeCell ref="J155:K155"/>
    <mergeCell ref="J157:K157"/>
    <mergeCell ref="J158:K158"/>
    <mergeCell ref="C159:E159"/>
    <mergeCell ref="J159:K159"/>
    <mergeCell ref="C162:E162"/>
    <mergeCell ref="C158:E158"/>
    <mergeCell ref="C157:E157"/>
    <mergeCell ref="C156:E156"/>
    <mergeCell ref="J156:K156"/>
    <mergeCell ref="C160:E160"/>
    <mergeCell ref="C161:E161"/>
    <mergeCell ref="B49:L49"/>
    <mergeCell ref="B53:L53"/>
    <mergeCell ref="B72:L72"/>
    <mergeCell ref="B99:L99"/>
    <mergeCell ref="C78:L78"/>
    <mergeCell ref="C69:L69"/>
    <mergeCell ref="D56:H56"/>
    <mergeCell ref="B233:L267"/>
    <mergeCell ref="B230:L230"/>
    <mergeCell ref="F191:I191"/>
    <mergeCell ref="B202:L202"/>
    <mergeCell ref="C204:L204"/>
    <mergeCell ref="B225:L225"/>
    <mergeCell ref="C151:L151"/>
    <mergeCell ref="B170:L170"/>
    <mergeCell ref="C172:L172"/>
    <mergeCell ref="B184:L184"/>
    <mergeCell ref="C189:L189"/>
    <mergeCell ref="F180:I181"/>
    <mergeCell ref="G185:H185"/>
    <mergeCell ref="B231:L231"/>
    <mergeCell ref="C153:L153"/>
    <mergeCell ref="C154:E154"/>
    <mergeCell ref="C166:E166"/>
    <mergeCell ref="D58:G58"/>
    <mergeCell ref="I58:L58"/>
    <mergeCell ref="C122:L122"/>
    <mergeCell ref="C124:C125"/>
    <mergeCell ref="D124:L125"/>
    <mergeCell ref="C87:L87"/>
    <mergeCell ref="C91:L91"/>
    <mergeCell ref="D5:H5"/>
    <mergeCell ref="D7:G7"/>
    <mergeCell ref="I7:L7"/>
    <mergeCell ref="C9:C10"/>
    <mergeCell ref="D9:L10"/>
    <mergeCell ref="C113:L113"/>
    <mergeCell ref="B54:L54"/>
    <mergeCell ref="B60:L60"/>
    <mergeCell ref="B63:L63"/>
    <mergeCell ref="H102:H105"/>
    <mergeCell ref="D12:G12"/>
    <mergeCell ref="B61:L61"/>
    <mergeCell ref="I108:I111"/>
    <mergeCell ref="F108:F111"/>
    <mergeCell ref="H108:H111"/>
    <mergeCell ref="B15:L15"/>
    <mergeCell ref="B16:L47"/>
  </mergeCells>
  <hyperlinks>
    <hyperlink ref="B49" location="ExempleArbre" display="&gt;&gt; Un exemple d'arbre des conséquences intégralement complété est disponible ci-dessous. &lt;&lt;"/>
    <hyperlink ref="C49" location="ExempleArbre" display="ExempleArbre"/>
    <hyperlink ref="D49" location="ExempleArbre" display="ExempleArbre"/>
    <hyperlink ref="E49" location="ExempleArbre" display="ExempleArbre"/>
    <hyperlink ref="F49" location="ExempleArbre" display="ExempleArbre"/>
    <hyperlink ref="G49" location="ExempleArbre" display="ExempleArbre"/>
    <hyperlink ref="H49" location="ExempleArbre" display="ExempleArbre"/>
    <hyperlink ref="I49" location="ExempleArbre" display="ExempleArbre"/>
    <hyperlink ref="J49" location="ExempleArbre" display="ExempleArbre"/>
    <hyperlink ref="K49" location="ExempleArbre" display="ExempleArbre"/>
    <hyperlink ref="L49" location="ExempleArbre" display="ExempleArbre"/>
    <hyperlink ref="H1" location="'3'!A1" display="&lt;&lt; ETAPE 3"/>
    <hyperlink ref="I1" location="'4'!A1" display="&lt;&lt; ETAPE 4"/>
    <hyperlink ref="J1" location="'4'!A1" display="'4'!A1"/>
    <hyperlink ref="K1" location="'6'!A1" display="&lt;&lt; ETAPE 6"/>
    <hyperlink ref="L1" location="'6'!A1" display="'6'!A1"/>
  </hyperlink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D137"/>
  <sheetViews>
    <sheetView showGridLines="0" zoomScaleNormal="100" zoomScalePageLayoutView="80" workbookViewId="0">
      <pane ySplit="2" topLeftCell="A87" activePane="bottomLeft" state="frozen"/>
      <selection pane="bottomLeft" activeCell="AD88" sqref="AD88"/>
    </sheetView>
  </sheetViews>
  <sheetFormatPr baseColWidth="10" defaultColWidth="0" defaultRowHeight="30" customHeight="1" zeroHeight="1"/>
  <cols>
    <col min="1" max="32" width="5.109375" style="143" customWidth="1"/>
    <col min="33" max="33" width="10.6640625" style="143" hidden="1" customWidth="1"/>
    <col min="34" max="36" width="0" style="143" hidden="1" customWidth="1"/>
    <col min="37" max="16384" width="5.109375" style="143" hidden="1"/>
  </cols>
  <sheetData>
    <row r="1" spans="1:32" ht="30" customHeight="1">
      <c r="A1" s="209"/>
      <c r="B1" s="649" t="s">
        <v>179</v>
      </c>
      <c r="C1" s="649"/>
      <c r="D1" s="649"/>
      <c r="E1" s="649"/>
      <c r="F1" s="64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row>
    <row r="2" spans="1:32" ht="30" customHeight="1">
      <c r="A2" s="209"/>
      <c r="B2" s="209"/>
      <c r="C2" s="209"/>
      <c r="D2" s="209"/>
      <c r="E2" s="209"/>
      <c r="F2" s="209"/>
      <c r="G2" s="209"/>
      <c r="H2" s="209"/>
      <c r="I2" s="648" t="s">
        <v>518</v>
      </c>
      <c r="J2" s="648"/>
      <c r="K2" s="648"/>
      <c r="L2" s="648"/>
      <c r="M2" s="648"/>
      <c r="N2" s="648"/>
      <c r="O2" s="648"/>
      <c r="P2" s="648"/>
      <c r="Q2" s="648"/>
      <c r="R2" s="648"/>
      <c r="S2" s="648"/>
      <c r="T2" s="648"/>
      <c r="U2" s="648"/>
      <c r="V2" s="648"/>
      <c r="W2" s="648"/>
      <c r="X2" s="648"/>
      <c r="Y2" s="209"/>
      <c r="Z2" s="209"/>
      <c r="AA2" s="209"/>
      <c r="AB2" s="209"/>
      <c r="AC2" s="209"/>
      <c r="AD2" s="209"/>
      <c r="AE2" s="209"/>
      <c r="AF2" s="209"/>
    </row>
    <row r="3" spans="1:32" ht="39.9" customHeight="1">
      <c r="A3" s="145"/>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row>
    <row r="4" spans="1:32" ht="30" customHeight="1">
      <c r="A4" s="145"/>
      <c r="B4" s="571" t="str">
        <f>IF('2'!H7="","",'2'!H7)</f>
        <v>Mise en place d’un système d’emballages navette</v>
      </c>
      <c r="C4" s="571"/>
      <c r="D4" s="571"/>
      <c r="E4" s="571"/>
      <c r="F4" s="571"/>
      <c r="G4" s="571"/>
      <c r="H4" s="571"/>
      <c r="I4" s="571"/>
      <c r="J4" s="571"/>
      <c r="K4" s="571"/>
      <c r="L4" s="571"/>
      <c r="M4" s="571"/>
      <c r="N4" s="571"/>
      <c r="O4" s="571"/>
      <c r="P4" s="571"/>
      <c r="Q4" s="571"/>
      <c r="R4" s="571"/>
      <c r="S4" s="571"/>
      <c r="T4" s="571"/>
      <c r="U4" s="571"/>
      <c r="V4" s="571"/>
      <c r="W4" s="571"/>
      <c r="X4" s="145"/>
      <c r="Y4" s="145"/>
      <c r="Z4" s="562" t="s">
        <v>376</v>
      </c>
      <c r="AA4" s="562"/>
      <c r="AB4" s="562"/>
      <c r="AC4" s="562"/>
      <c r="AD4" s="562"/>
      <c r="AE4" s="562"/>
    </row>
    <row r="5" spans="1:32" ht="30" customHeight="1">
      <c r="A5" s="145"/>
      <c r="B5" s="571"/>
      <c r="C5" s="571"/>
      <c r="D5" s="571"/>
      <c r="E5" s="571"/>
      <c r="F5" s="571"/>
      <c r="G5" s="571"/>
      <c r="H5" s="571"/>
      <c r="I5" s="571"/>
      <c r="J5" s="571"/>
      <c r="K5" s="571"/>
      <c r="L5" s="571"/>
      <c r="M5" s="571"/>
      <c r="N5" s="571"/>
      <c r="O5" s="571"/>
      <c r="P5" s="571"/>
      <c r="Q5" s="571"/>
      <c r="R5" s="571"/>
      <c r="S5" s="571"/>
      <c r="T5" s="571"/>
      <c r="U5" s="571"/>
      <c r="V5" s="571"/>
      <c r="W5" s="571"/>
      <c r="X5" s="145"/>
      <c r="Y5" s="145"/>
      <c r="Z5" s="562"/>
      <c r="AA5" s="562"/>
      <c r="AB5" s="562"/>
      <c r="AC5" s="562"/>
      <c r="AD5" s="562"/>
      <c r="AE5" s="562"/>
    </row>
    <row r="6" spans="1:32" ht="30" customHeight="1">
      <c r="A6" s="145"/>
      <c r="B6" s="572"/>
      <c r="C6" s="572"/>
      <c r="D6" s="572"/>
      <c r="E6" s="572"/>
      <c r="F6" s="572"/>
      <c r="G6" s="572"/>
      <c r="H6" s="572"/>
      <c r="I6" s="572"/>
      <c r="J6" s="572"/>
      <c r="K6" s="572"/>
      <c r="L6" s="572"/>
      <c r="M6" s="572"/>
      <c r="N6" s="572"/>
      <c r="O6" s="572"/>
      <c r="P6" s="572"/>
      <c r="Q6" s="572"/>
      <c r="R6" s="572"/>
      <c r="S6" s="572"/>
      <c r="T6" s="572"/>
      <c r="U6" s="572"/>
      <c r="V6" s="572"/>
      <c r="W6" s="572"/>
      <c r="X6" s="145"/>
      <c r="Y6" s="145"/>
      <c r="Z6" s="562"/>
      <c r="AA6" s="562"/>
      <c r="AB6" s="562"/>
      <c r="AC6" s="562"/>
      <c r="AD6" s="562"/>
      <c r="AE6" s="562"/>
    </row>
    <row r="7" spans="1:32" ht="30" customHeight="1">
      <c r="A7" s="145"/>
      <c r="B7" s="581" t="s">
        <v>375</v>
      </c>
      <c r="C7" s="581"/>
      <c r="D7" s="581"/>
      <c r="E7" s="581"/>
      <c r="F7" s="581"/>
      <c r="G7" s="581"/>
      <c r="H7" s="582"/>
      <c r="I7" s="585"/>
      <c r="J7" s="586"/>
      <c r="K7" s="586"/>
      <c r="L7" s="258"/>
      <c r="M7" s="258"/>
      <c r="N7" s="258"/>
      <c r="O7" s="258"/>
      <c r="P7" s="258"/>
      <c r="Q7" s="597" t="str">
        <f>IF('2'!H5="","",'2'!H5)</f>
        <v>Systech</v>
      </c>
      <c r="R7" s="597"/>
      <c r="S7" s="597"/>
      <c r="T7" s="597"/>
      <c r="U7" s="597"/>
      <c r="V7" s="597"/>
      <c r="W7" s="597"/>
      <c r="X7" s="145"/>
      <c r="Y7" s="145"/>
      <c r="Z7" s="574" t="str">
        <f>IF('2'!H13="","",IF(ISNUMBER(SEARCH("&gt;",'2'!H13)),RIGHT(LEFT('2'!H13,SEARCH("&gt;",'2'!H13)-2),LEN(LEFT('2'!H13,SEARCH("&gt;",'2'!H13)-2))-7),RIGHT('2'!H13,LEN('2'!H13)-7)))</f>
        <v>organisationnelle</v>
      </c>
      <c r="AA7" s="574"/>
      <c r="AB7" s="574"/>
      <c r="AC7" s="574"/>
      <c r="AD7" s="574"/>
      <c r="AE7" s="574"/>
    </row>
    <row r="8" spans="1:32" ht="30" customHeight="1">
      <c r="A8" s="145"/>
      <c r="B8" s="583"/>
      <c r="C8" s="583"/>
      <c r="D8" s="583"/>
      <c r="E8" s="583"/>
      <c r="F8" s="583"/>
      <c r="G8" s="583"/>
      <c r="H8" s="584"/>
      <c r="I8" s="587"/>
      <c r="J8" s="588"/>
      <c r="K8" s="588"/>
      <c r="L8" s="259"/>
      <c r="M8" s="259"/>
      <c r="N8" s="259"/>
      <c r="O8" s="259"/>
      <c r="P8" s="259"/>
      <c r="Q8" s="598"/>
      <c r="R8" s="598"/>
      <c r="S8" s="598"/>
      <c r="T8" s="598"/>
      <c r="U8" s="598"/>
      <c r="V8" s="598"/>
      <c r="W8" s="598"/>
      <c r="X8" s="145"/>
      <c r="Y8" s="145"/>
      <c r="Z8" s="574"/>
      <c r="AA8" s="574"/>
      <c r="AB8" s="574"/>
      <c r="AC8" s="574"/>
      <c r="AD8" s="574"/>
      <c r="AE8" s="574"/>
    </row>
    <row r="9" spans="1:32" ht="50.1" customHeight="1">
      <c r="A9" s="14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row>
    <row r="10" spans="1:32" ht="30" customHeight="1">
      <c r="A10" s="145"/>
      <c r="B10" s="573"/>
      <c r="C10" s="573"/>
      <c r="D10" s="563" t="s">
        <v>385</v>
      </c>
      <c r="E10" s="563"/>
      <c r="F10" s="563"/>
      <c r="G10" s="563"/>
      <c r="H10" s="563"/>
      <c r="I10" s="563"/>
      <c r="J10" s="563"/>
      <c r="K10" s="563"/>
      <c r="L10" s="563"/>
      <c r="M10" s="563"/>
      <c r="N10" s="563"/>
      <c r="O10" s="563"/>
      <c r="P10" s="563"/>
      <c r="Q10" s="563"/>
      <c r="R10" s="563"/>
      <c r="S10" s="563"/>
      <c r="T10" s="146"/>
      <c r="U10" s="573"/>
      <c r="V10" s="573"/>
      <c r="W10" s="563" t="s">
        <v>386</v>
      </c>
      <c r="X10" s="563"/>
      <c r="Y10" s="563"/>
      <c r="Z10" s="563"/>
      <c r="AA10" s="563"/>
      <c r="AB10" s="563"/>
      <c r="AC10" s="563"/>
      <c r="AD10" s="563"/>
      <c r="AE10" s="563"/>
      <c r="AF10" s="145"/>
    </row>
    <row r="11" spans="1:32" ht="30" customHeight="1">
      <c r="A11" s="145"/>
      <c r="B11" s="573"/>
      <c r="C11" s="573"/>
      <c r="D11" s="563"/>
      <c r="E11" s="563"/>
      <c r="F11" s="563"/>
      <c r="G11" s="563"/>
      <c r="H11" s="563"/>
      <c r="I11" s="563"/>
      <c r="J11" s="563"/>
      <c r="K11" s="563"/>
      <c r="L11" s="563"/>
      <c r="M11" s="563"/>
      <c r="N11" s="563"/>
      <c r="O11" s="563"/>
      <c r="P11" s="563"/>
      <c r="Q11" s="563"/>
      <c r="R11" s="563"/>
      <c r="S11" s="563"/>
      <c r="T11" s="146"/>
      <c r="U11" s="573"/>
      <c r="V11" s="573"/>
      <c r="W11" s="563"/>
      <c r="X11" s="563"/>
      <c r="Y11" s="563"/>
      <c r="Z11" s="563"/>
      <c r="AA11" s="563"/>
      <c r="AB11" s="563"/>
      <c r="AC11" s="563"/>
      <c r="AD11" s="563"/>
      <c r="AE11" s="563"/>
      <c r="AF11" s="145"/>
    </row>
    <row r="12" spans="1:32" ht="30" customHeight="1">
      <c r="A12" s="145"/>
      <c r="B12" s="144"/>
      <c r="C12" s="145"/>
      <c r="D12" s="560" t="s">
        <v>377</v>
      </c>
      <c r="E12" s="560"/>
      <c r="F12" s="560"/>
      <c r="G12" s="560"/>
      <c r="H12" s="560"/>
      <c r="I12" s="560"/>
      <c r="J12" s="560"/>
      <c r="K12" s="560"/>
      <c r="L12" s="560"/>
      <c r="M12" s="560"/>
      <c r="N12" s="560"/>
      <c r="O12" s="560"/>
      <c r="P12" s="560"/>
      <c r="Q12" s="560"/>
      <c r="R12" s="560"/>
      <c r="S12" s="560"/>
      <c r="T12" s="145"/>
      <c r="U12" s="144"/>
      <c r="V12" s="145"/>
      <c r="W12" s="145"/>
      <c r="X12" s="147"/>
      <c r="Y12" s="147"/>
      <c r="Z12" s="147"/>
      <c r="AA12" s="147"/>
      <c r="AB12" s="147"/>
      <c r="AC12" s="147"/>
      <c r="AD12" s="147"/>
      <c r="AE12" s="147"/>
      <c r="AF12" s="145"/>
    </row>
    <row r="13" spans="1:32" ht="30" customHeight="1">
      <c r="A13" s="145"/>
      <c r="B13" s="144"/>
      <c r="C13" s="145"/>
      <c r="D13" s="550" t="str">
        <f>IF('2'!H19="","",'2'!H19)</f>
        <v/>
      </c>
      <c r="E13" s="550"/>
      <c r="F13" s="550"/>
      <c r="G13" s="550"/>
      <c r="H13" s="550"/>
      <c r="I13" s="550"/>
      <c r="J13" s="550"/>
      <c r="K13" s="550"/>
      <c r="L13" s="550"/>
      <c r="M13" s="550"/>
      <c r="N13" s="550"/>
      <c r="O13" s="550"/>
      <c r="P13" s="550"/>
      <c r="Q13" s="550"/>
      <c r="R13" s="550"/>
      <c r="S13" s="550"/>
      <c r="T13" s="145"/>
      <c r="U13" s="144"/>
      <c r="V13" s="145"/>
      <c r="W13" s="590" t="str">
        <f>IF('2'!H17="","",'2'!H17)</f>
        <v>Systech Electronique est une entreprise qui étudie et réalise des prototypes de cartes électroniques, des sous-ensembles et ensembles complets de petites et moyennes séries. 
Pour assurer la livraison de volumes importants de cartes électroniques à un de ses clients (représentant près de 20% de son chiffre d’affaire), l’entreprise a mis en place un système d’emballage navette en remplacement d’une livraison des cartes en sachets individuels et ce pour :
o Faciliter la manutention lors de la livraison, que ce soit chez Systech ou chez son client ;
o Réduire les coûts de l’emballage ;
o S’inscrire dans une logique d’optimisation dans le respect de la démarche ISO 26000 entrepris par Systech.
L’emballage navette est une boîte en carton contenant des séparations (carton également) format 75 espaces pouvant accueillir les cartes électroniques. Ces boîtes en carton possèdent des renforts en mousses placées sous le couvercle. L’ensemble de ces éléments (boîte, séparation, mousse et couvercle) de l’emballage navette est renvoyé à l’entreprise par le client une fois les 75 cartes électroniques déchargées.</v>
      </c>
      <c r="X13" s="590"/>
      <c r="Y13" s="590"/>
      <c r="Z13" s="590"/>
      <c r="AA13" s="590"/>
      <c r="AB13" s="590"/>
      <c r="AC13" s="590"/>
      <c r="AD13" s="590"/>
      <c r="AE13" s="590"/>
      <c r="AF13" s="145"/>
    </row>
    <row r="14" spans="1:32" ht="30" customHeight="1">
      <c r="A14" s="145"/>
      <c r="B14" s="144"/>
      <c r="C14" s="145"/>
      <c r="D14" s="550"/>
      <c r="E14" s="550"/>
      <c r="F14" s="550"/>
      <c r="G14" s="550"/>
      <c r="H14" s="550"/>
      <c r="I14" s="550"/>
      <c r="J14" s="550"/>
      <c r="K14" s="550"/>
      <c r="L14" s="550"/>
      <c r="M14" s="550"/>
      <c r="N14" s="550"/>
      <c r="O14" s="550"/>
      <c r="P14" s="550"/>
      <c r="Q14" s="550"/>
      <c r="R14" s="550"/>
      <c r="S14" s="550"/>
      <c r="T14" s="145"/>
      <c r="U14" s="144"/>
      <c r="V14" s="145"/>
      <c r="W14" s="590"/>
      <c r="X14" s="590"/>
      <c r="Y14" s="590"/>
      <c r="Z14" s="590"/>
      <c r="AA14" s="590"/>
      <c r="AB14" s="590"/>
      <c r="AC14" s="590"/>
      <c r="AD14" s="590"/>
      <c r="AE14" s="590"/>
      <c r="AF14" s="145"/>
    </row>
    <row r="15" spans="1:32" ht="30" customHeight="1">
      <c r="A15" s="145"/>
      <c r="B15" s="144"/>
      <c r="C15" s="145"/>
      <c r="D15" s="550"/>
      <c r="E15" s="550"/>
      <c r="F15" s="550"/>
      <c r="G15" s="550"/>
      <c r="H15" s="550"/>
      <c r="I15" s="550"/>
      <c r="J15" s="550"/>
      <c r="K15" s="550"/>
      <c r="L15" s="550"/>
      <c r="M15" s="550"/>
      <c r="N15" s="550"/>
      <c r="O15" s="550"/>
      <c r="P15" s="550"/>
      <c r="Q15" s="550"/>
      <c r="R15" s="550"/>
      <c r="S15" s="550"/>
      <c r="T15" s="145"/>
      <c r="U15" s="144"/>
      <c r="V15" s="145"/>
      <c r="W15" s="590"/>
      <c r="X15" s="590"/>
      <c r="Y15" s="590"/>
      <c r="Z15" s="590"/>
      <c r="AA15" s="590"/>
      <c r="AB15" s="590"/>
      <c r="AC15" s="590"/>
      <c r="AD15" s="590"/>
      <c r="AE15" s="590"/>
      <c r="AF15" s="145"/>
    </row>
    <row r="16" spans="1:32" ht="30" customHeight="1">
      <c r="A16" s="145"/>
      <c r="B16" s="144"/>
      <c r="C16" s="145"/>
      <c r="D16" s="560" t="s">
        <v>378</v>
      </c>
      <c r="E16" s="560"/>
      <c r="F16" s="560"/>
      <c r="G16" s="560"/>
      <c r="H16" s="560"/>
      <c r="I16" s="561" t="str">
        <f>IF('2'!H38="","",'2'!H38)</f>
        <v/>
      </c>
      <c r="J16" s="561"/>
      <c r="K16" s="561"/>
      <c r="L16" s="561"/>
      <c r="M16" s="561"/>
      <c r="N16" s="561"/>
      <c r="O16" s="561"/>
      <c r="P16" s="561"/>
      <c r="Q16" s="561"/>
      <c r="R16" s="561"/>
      <c r="S16" s="561"/>
      <c r="T16" s="145"/>
      <c r="U16" s="144"/>
      <c r="V16" s="145"/>
      <c r="W16" s="590"/>
      <c r="X16" s="590"/>
      <c r="Y16" s="590"/>
      <c r="Z16" s="590"/>
      <c r="AA16" s="590"/>
      <c r="AB16" s="590"/>
      <c r="AC16" s="590"/>
      <c r="AD16" s="590"/>
      <c r="AE16" s="590"/>
      <c r="AF16" s="145"/>
    </row>
    <row r="17" spans="1:32" ht="30" customHeight="1">
      <c r="A17" s="145"/>
      <c r="B17" s="144"/>
      <c r="C17" s="145"/>
      <c r="D17" s="560" t="s">
        <v>379</v>
      </c>
      <c r="E17" s="560"/>
      <c r="F17" s="560"/>
      <c r="G17" s="560"/>
      <c r="H17" s="560"/>
      <c r="I17" s="560"/>
      <c r="J17" s="560"/>
      <c r="K17" s="560"/>
      <c r="L17" s="560"/>
      <c r="M17" s="560"/>
      <c r="N17" s="560"/>
      <c r="O17" s="560"/>
      <c r="P17" s="560"/>
      <c r="Q17" s="560"/>
      <c r="R17" s="560"/>
      <c r="S17" s="560"/>
      <c r="T17" s="145"/>
      <c r="U17" s="144"/>
      <c r="V17" s="145"/>
      <c r="W17" s="590"/>
      <c r="X17" s="590"/>
      <c r="Y17" s="590"/>
      <c r="Z17" s="590"/>
      <c r="AA17" s="590"/>
      <c r="AB17" s="590"/>
      <c r="AC17" s="590"/>
      <c r="AD17" s="590"/>
      <c r="AE17" s="590"/>
      <c r="AF17" s="145"/>
    </row>
    <row r="18" spans="1:32" ht="30" customHeight="1">
      <c r="A18" s="145"/>
      <c r="B18" s="144"/>
      <c r="C18" s="145"/>
      <c r="D18" s="550" t="str">
        <f>IF('2'!H24="",IF('2'!H28="","",'2'!H28),'2'!H24)</f>
        <v>Poste 11 - Déchets</v>
      </c>
      <c r="E18" s="550"/>
      <c r="F18" s="550"/>
      <c r="G18" s="550"/>
      <c r="H18" s="550"/>
      <c r="I18" s="550"/>
      <c r="J18" s="550"/>
      <c r="K18" s="550"/>
      <c r="L18" s="550"/>
      <c r="M18" s="550"/>
      <c r="N18" s="550"/>
      <c r="O18" s="550"/>
      <c r="P18" s="550"/>
      <c r="Q18" s="550"/>
      <c r="R18" s="550"/>
      <c r="S18" s="550"/>
      <c r="T18" s="145"/>
      <c r="U18" s="144"/>
      <c r="V18" s="145"/>
      <c r="W18" s="590"/>
      <c r="X18" s="590"/>
      <c r="Y18" s="590"/>
      <c r="Z18" s="590"/>
      <c r="AA18" s="590"/>
      <c r="AB18" s="590"/>
      <c r="AC18" s="590"/>
      <c r="AD18" s="590"/>
      <c r="AE18" s="590"/>
      <c r="AF18" s="145"/>
    </row>
    <row r="19" spans="1:32" ht="30" customHeight="1">
      <c r="A19" s="145"/>
      <c r="B19" s="144"/>
      <c r="C19" s="145"/>
      <c r="D19" s="550" t="str">
        <f>IF('2'!H25="",IF('2'!H29="","",'2'!H29),'2'!H25)</f>
        <v/>
      </c>
      <c r="E19" s="550"/>
      <c r="F19" s="550"/>
      <c r="G19" s="550"/>
      <c r="H19" s="550"/>
      <c r="I19" s="550"/>
      <c r="J19" s="550"/>
      <c r="K19" s="550"/>
      <c r="L19" s="550"/>
      <c r="M19" s="550"/>
      <c r="N19" s="550"/>
      <c r="O19" s="550"/>
      <c r="P19" s="550"/>
      <c r="Q19" s="550"/>
      <c r="R19" s="550"/>
      <c r="S19" s="550"/>
      <c r="T19" s="145"/>
      <c r="U19" s="144"/>
      <c r="V19" s="145"/>
      <c r="W19" s="590"/>
      <c r="X19" s="590"/>
      <c r="Y19" s="590"/>
      <c r="Z19" s="590"/>
      <c r="AA19" s="590"/>
      <c r="AB19" s="590"/>
      <c r="AC19" s="590"/>
      <c r="AD19" s="590"/>
      <c r="AE19" s="590"/>
      <c r="AF19" s="145"/>
    </row>
    <row r="20" spans="1:32" ht="30" customHeight="1">
      <c r="A20" s="145"/>
      <c r="B20" s="144"/>
      <c r="C20" s="145"/>
      <c r="D20" s="550" t="str">
        <f>IF('2'!H26="",IF('2'!H30="","",'2'!H30),'2'!H26)</f>
        <v/>
      </c>
      <c r="E20" s="550"/>
      <c r="F20" s="550"/>
      <c r="G20" s="550"/>
      <c r="H20" s="550"/>
      <c r="I20" s="550"/>
      <c r="J20" s="550"/>
      <c r="K20" s="550"/>
      <c r="L20" s="550"/>
      <c r="M20" s="550"/>
      <c r="N20" s="550"/>
      <c r="O20" s="550"/>
      <c r="P20" s="550"/>
      <c r="Q20" s="550"/>
      <c r="R20" s="550"/>
      <c r="S20" s="550"/>
      <c r="T20" s="145"/>
      <c r="U20" s="144"/>
      <c r="V20" s="145"/>
      <c r="W20" s="590"/>
      <c r="X20" s="590"/>
      <c r="Y20" s="590"/>
      <c r="Z20" s="590"/>
      <c r="AA20" s="590"/>
      <c r="AB20" s="590"/>
      <c r="AC20" s="590"/>
      <c r="AD20" s="590"/>
      <c r="AE20" s="590"/>
      <c r="AF20" s="145"/>
    </row>
    <row r="21" spans="1:32" ht="30" customHeight="1">
      <c r="A21" s="145"/>
      <c r="B21" s="144"/>
      <c r="C21" s="145"/>
      <c r="D21" s="560" t="s">
        <v>380</v>
      </c>
      <c r="E21" s="560"/>
      <c r="F21" s="560"/>
      <c r="G21" s="560"/>
      <c r="H21" s="561" t="str">
        <f>IF('2'!H11="","",'2'!H11)</f>
        <v>Indirect</v>
      </c>
      <c r="I21" s="561"/>
      <c r="J21" s="561"/>
      <c r="K21" s="561"/>
      <c r="L21" s="561"/>
      <c r="M21" s="561"/>
      <c r="N21" s="561"/>
      <c r="O21" s="561"/>
      <c r="P21" s="561"/>
      <c r="Q21" s="561"/>
      <c r="R21" s="561"/>
      <c r="S21" s="561"/>
      <c r="T21" s="145"/>
      <c r="U21" s="144"/>
      <c r="V21" s="145"/>
      <c r="W21" s="590"/>
      <c r="X21" s="590"/>
      <c r="Y21" s="590"/>
      <c r="Z21" s="590"/>
      <c r="AA21" s="590"/>
      <c r="AB21" s="590"/>
      <c r="AC21" s="590"/>
      <c r="AD21" s="590"/>
      <c r="AE21" s="590"/>
      <c r="AF21" s="145"/>
    </row>
    <row r="22" spans="1:32" ht="30" customHeight="1">
      <c r="A22" s="145"/>
      <c r="B22" s="144"/>
      <c r="C22" s="145"/>
      <c r="D22" s="560" t="s">
        <v>381</v>
      </c>
      <c r="E22" s="560"/>
      <c r="F22" s="560"/>
      <c r="G22" s="560"/>
      <c r="H22" s="560"/>
      <c r="I22" s="560"/>
      <c r="J22" s="561" t="str">
        <f>IF('2'!H40="","",'2'!H40)</f>
        <v/>
      </c>
      <c r="K22" s="561"/>
      <c r="L22" s="561"/>
      <c r="M22" s="561"/>
      <c r="N22" s="561"/>
      <c r="O22" s="561"/>
      <c r="P22" s="561"/>
      <c r="Q22" s="561"/>
      <c r="R22" s="561"/>
      <c r="S22" s="561"/>
      <c r="T22" s="145"/>
      <c r="U22" s="144"/>
      <c r="V22" s="145"/>
      <c r="W22" s="590"/>
      <c r="X22" s="590"/>
      <c r="Y22" s="590"/>
      <c r="Z22" s="590"/>
      <c r="AA22" s="590"/>
      <c r="AB22" s="590"/>
      <c r="AC22" s="590"/>
      <c r="AD22" s="590"/>
      <c r="AE22" s="590"/>
      <c r="AF22" s="145"/>
    </row>
    <row r="23" spans="1:32" ht="111" customHeight="1">
      <c r="A23" s="145"/>
      <c r="B23" s="145"/>
      <c r="C23" s="145"/>
      <c r="D23" s="145"/>
      <c r="E23" s="145"/>
      <c r="F23" s="145"/>
      <c r="G23" s="145"/>
      <c r="H23" s="145"/>
      <c r="I23" s="145"/>
      <c r="J23" s="145"/>
      <c r="K23" s="145"/>
      <c r="L23" s="145"/>
      <c r="M23" s="145"/>
      <c r="N23" s="145"/>
      <c r="O23" s="145"/>
      <c r="P23" s="145"/>
      <c r="Q23" s="145"/>
      <c r="R23" s="145"/>
      <c r="S23" s="145"/>
      <c r="T23" s="145"/>
      <c r="U23" s="144"/>
      <c r="V23" s="145"/>
      <c r="W23" s="590"/>
      <c r="X23" s="590"/>
      <c r="Y23" s="590"/>
      <c r="Z23" s="590"/>
      <c r="AA23" s="590"/>
      <c r="AB23" s="590"/>
      <c r="AC23" s="590"/>
      <c r="AD23" s="590"/>
      <c r="AE23" s="590"/>
      <c r="AF23" s="145"/>
    </row>
    <row r="24" spans="1:32" ht="50.1" customHeight="1">
      <c r="A24" s="145"/>
      <c r="B24" s="145"/>
      <c r="C24" s="594" t="s">
        <v>382</v>
      </c>
      <c r="D24" s="595"/>
      <c r="E24" s="595"/>
      <c r="F24" s="595"/>
      <c r="G24" s="595"/>
      <c r="H24" s="595"/>
      <c r="I24" s="595" t="s">
        <v>383</v>
      </c>
      <c r="J24" s="595"/>
      <c r="K24" s="595"/>
      <c r="L24" s="595"/>
      <c r="M24" s="595"/>
      <c r="N24" s="595"/>
      <c r="O24" s="595" t="s">
        <v>384</v>
      </c>
      <c r="P24" s="595"/>
      <c r="Q24" s="595"/>
      <c r="R24" s="595"/>
      <c r="S24" s="595"/>
      <c r="T24" s="596"/>
      <c r="U24" s="144"/>
      <c r="V24" s="145"/>
      <c r="W24" s="590"/>
      <c r="X24" s="590"/>
      <c r="Y24" s="590"/>
      <c r="Z24" s="590"/>
      <c r="AA24" s="590"/>
      <c r="AB24" s="590"/>
      <c r="AC24" s="590"/>
      <c r="AD24" s="590"/>
      <c r="AE24" s="590"/>
      <c r="AF24" s="145"/>
    </row>
    <row r="25" spans="1:32" ht="30" customHeight="1">
      <c r="A25" s="145"/>
      <c r="B25" s="145"/>
      <c r="C25" s="591" t="str">
        <f>IF('1'!H9="","",'1'!H9)</f>
        <v>Approfondi</v>
      </c>
      <c r="D25" s="592"/>
      <c r="E25" s="592"/>
      <c r="F25" s="592"/>
      <c r="G25" s="592"/>
      <c r="H25" s="592"/>
      <c r="I25" s="592" t="str">
        <f>IF('2'!H9="","",'2'!H9)</f>
        <v>Intégrée</v>
      </c>
      <c r="J25" s="592"/>
      <c r="K25" s="592"/>
      <c r="L25" s="592"/>
      <c r="M25" s="592"/>
      <c r="N25" s="592"/>
      <c r="O25" s="592" t="str">
        <f>IF('1'!H5="","",'1'!H5)</f>
        <v>Ex-post</v>
      </c>
      <c r="P25" s="592"/>
      <c r="Q25" s="592"/>
      <c r="R25" s="592"/>
      <c r="S25" s="592"/>
      <c r="T25" s="593"/>
      <c r="U25" s="144"/>
      <c r="V25" s="145"/>
      <c r="W25" s="590"/>
      <c r="X25" s="590"/>
      <c r="Y25" s="590"/>
      <c r="Z25" s="590"/>
      <c r="AA25" s="590"/>
      <c r="AB25" s="590"/>
      <c r="AC25" s="590"/>
      <c r="AD25" s="590"/>
      <c r="AE25" s="590"/>
      <c r="AF25" s="145"/>
    </row>
    <row r="26" spans="1:32" ht="45.9" customHeight="1">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row>
    <row r="27" spans="1:32" ht="30" customHeight="1">
      <c r="A27" s="145"/>
      <c r="B27" s="573"/>
      <c r="C27" s="573"/>
      <c r="D27" s="563" t="s">
        <v>387</v>
      </c>
      <c r="E27" s="563"/>
      <c r="F27" s="563"/>
      <c r="G27" s="563"/>
      <c r="H27" s="563"/>
      <c r="I27" s="563"/>
      <c r="J27" s="563"/>
      <c r="K27" s="563"/>
      <c r="L27" s="563"/>
      <c r="M27" s="563"/>
      <c r="N27" s="563"/>
      <c r="O27" s="563"/>
      <c r="P27" s="563"/>
      <c r="Q27" s="563"/>
      <c r="R27" s="563"/>
      <c r="S27" s="563"/>
      <c r="T27" s="563"/>
      <c r="U27" s="563"/>
      <c r="V27" s="563"/>
      <c r="W27" s="563"/>
      <c r="X27" s="563"/>
      <c r="Y27" s="563"/>
      <c r="Z27" s="563"/>
      <c r="AA27" s="563"/>
      <c r="AB27" s="563"/>
      <c r="AC27" s="563"/>
      <c r="AD27" s="563"/>
      <c r="AE27" s="563"/>
      <c r="AF27" s="145"/>
    </row>
    <row r="28" spans="1:32" ht="30" customHeight="1">
      <c r="A28" s="145"/>
      <c r="B28" s="573"/>
      <c r="C28" s="573"/>
      <c r="D28" s="563"/>
      <c r="E28" s="563"/>
      <c r="F28" s="563"/>
      <c r="G28" s="563"/>
      <c r="H28" s="563"/>
      <c r="I28" s="563"/>
      <c r="J28" s="563"/>
      <c r="K28" s="563"/>
      <c r="L28" s="563"/>
      <c r="M28" s="563"/>
      <c r="N28" s="563"/>
      <c r="O28" s="563"/>
      <c r="P28" s="563"/>
      <c r="Q28" s="563"/>
      <c r="R28" s="563"/>
      <c r="S28" s="563"/>
      <c r="T28" s="563"/>
      <c r="U28" s="563"/>
      <c r="V28" s="563"/>
      <c r="W28" s="563"/>
      <c r="X28" s="563"/>
      <c r="Y28" s="563"/>
      <c r="Z28" s="563"/>
      <c r="AA28" s="563"/>
      <c r="AB28" s="563"/>
      <c r="AC28" s="563"/>
      <c r="AD28" s="563"/>
      <c r="AE28" s="563"/>
      <c r="AF28" s="145"/>
    </row>
    <row r="29" spans="1:32" ht="30" customHeight="1">
      <c r="A29" s="145"/>
      <c r="B29" s="144"/>
      <c r="C29" s="564"/>
      <c r="D29" s="565"/>
      <c r="E29" s="565"/>
      <c r="F29" s="565"/>
      <c r="G29" s="565"/>
      <c r="H29" s="565"/>
      <c r="I29" s="565"/>
      <c r="J29" s="565"/>
      <c r="K29" s="565"/>
      <c r="L29" s="565"/>
      <c r="M29" s="565"/>
      <c r="N29" s="565"/>
      <c r="O29" s="565"/>
      <c r="P29" s="565"/>
      <c r="Q29" s="565"/>
      <c r="R29" s="565"/>
      <c r="S29" s="565"/>
      <c r="T29" s="565"/>
      <c r="U29" s="565"/>
      <c r="V29" s="565"/>
      <c r="W29" s="565"/>
      <c r="X29" s="565"/>
      <c r="Y29" s="565"/>
      <c r="Z29" s="565"/>
      <c r="AA29" s="565"/>
      <c r="AB29" s="565"/>
      <c r="AC29" s="565"/>
      <c r="AD29" s="565"/>
      <c r="AE29" s="565"/>
      <c r="AF29" s="145"/>
    </row>
    <row r="30" spans="1:32" ht="30" customHeight="1">
      <c r="A30" s="145"/>
      <c r="B30" s="144"/>
      <c r="C30" s="564"/>
      <c r="D30" s="565"/>
      <c r="E30" s="565"/>
      <c r="F30" s="565"/>
      <c r="G30" s="565"/>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145"/>
    </row>
    <row r="31" spans="1:32" ht="30" customHeight="1">
      <c r="A31" s="145"/>
      <c r="B31" s="144"/>
      <c r="C31" s="564"/>
      <c r="D31" s="565"/>
      <c r="E31" s="565"/>
      <c r="F31" s="565"/>
      <c r="G31" s="565"/>
      <c r="H31" s="565"/>
      <c r="I31" s="565"/>
      <c r="J31" s="565"/>
      <c r="K31" s="565"/>
      <c r="L31" s="565"/>
      <c r="M31" s="565"/>
      <c r="N31" s="565"/>
      <c r="O31" s="565"/>
      <c r="P31" s="565"/>
      <c r="Q31" s="565"/>
      <c r="R31" s="565"/>
      <c r="S31" s="565"/>
      <c r="T31" s="565"/>
      <c r="U31" s="565"/>
      <c r="V31" s="565"/>
      <c r="W31" s="565"/>
      <c r="X31" s="565"/>
      <c r="Y31" s="565"/>
      <c r="Z31" s="565"/>
      <c r="AA31" s="565"/>
      <c r="AB31" s="565"/>
      <c r="AC31" s="565"/>
      <c r="AD31" s="565"/>
      <c r="AE31" s="565"/>
      <c r="AF31" s="145"/>
    </row>
    <row r="32" spans="1:32" ht="30" customHeight="1">
      <c r="A32" s="145"/>
      <c r="B32" s="144"/>
      <c r="C32" s="564"/>
      <c r="D32" s="565"/>
      <c r="E32" s="565"/>
      <c r="F32" s="565"/>
      <c r="G32" s="565"/>
      <c r="H32" s="565"/>
      <c r="I32" s="565"/>
      <c r="J32" s="565"/>
      <c r="K32" s="565"/>
      <c r="L32" s="565"/>
      <c r="M32" s="565"/>
      <c r="N32" s="565"/>
      <c r="O32" s="565"/>
      <c r="P32" s="565"/>
      <c r="Q32" s="565"/>
      <c r="R32" s="565"/>
      <c r="S32" s="565"/>
      <c r="T32" s="565"/>
      <c r="U32" s="565"/>
      <c r="V32" s="565"/>
      <c r="W32" s="565"/>
      <c r="X32" s="565"/>
      <c r="Y32" s="565"/>
      <c r="Z32" s="565"/>
      <c r="AA32" s="565"/>
      <c r="AB32" s="565"/>
      <c r="AC32" s="565"/>
      <c r="AD32" s="565"/>
      <c r="AE32" s="565"/>
      <c r="AF32" s="145"/>
    </row>
    <row r="33" spans="1:32" ht="30" customHeight="1">
      <c r="A33" s="145"/>
      <c r="B33" s="144"/>
      <c r="C33" s="564"/>
      <c r="D33" s="565"/>
      <c r="E33" s="565"/>
      <c r="F33" s="565"/>
      <c r="G33" s="565"/>
      <c r="H33" s="565"/>
      <c r="I33" s="565"/>
      <c r="J33" s="565"/>
      <c r="K33" s="565"/>
      <c r="L33" s="565"/>
      <c r="M33" s="565"/>
      <c r="N33" s="565"/>
      <c r="O33" s="565"/>
      <c r="P33" s="565"/>
      <c r="Q33" s="565"/>
      <c r="R33" s="565"/>
      <c r="S33" s="565"/>
      <c r="T33" s="565"/>
      <c r="U33" s="565"/>
      <c r="V33" s="565"/>
      <c r="W33" s="565"/>
      <c r="X33" s="565"/>
      <c r="Y33" s="565"/>
      <c r="Z33" s="565"/>
      <c r="AA33" s="565"/>
      <c r="AB33" s="565"/>
      <c r="AC33" s="565"/>
      <c r="AD33" s="565"/>
      <c r="AE33" s="565"/>
      <c r="AF33" s="145"/>
    </row>
    <row r="34" spans="1:32" ht="30" customHeight="1">
      <c r="A34" s="145"/>
      <c r="B34" s="144"/>
      <c r="C34" s="564"/>
      <c r="D34" s="565"/>
      <c r="E34" s="565"/>
      <c r="F34" s="565"/>
      <c r="G34" s="565"/>
      <c r="H34" s="565"/>
      <c r="I34" s="565"/>
      <c r="J34" s="565"/>
      <c r="K34" s="565"/>
      <c r="L34" s="565"/>
      <c r="M34" s="565"/>
      <c r="N34" s="565"/>
      <c r="O34" s="565"/>
      <c r="P34" s="565"/>
      <c r="Q34" s="565"/>
      <c r="R34" s="565"/>
      <c r="S34" s="565"/>
      <c r="T34" s="565"/>
      <c r="U34" s="565"/>
      <c r="V34" s="565"/>
      <c r="W34" s="565"/>
      <c r="X34" s="565"/>
      <c r="Y34" s="565"/>
      <c r="Z34" s="565"/>
      <c r="AA34" s="565"/>
      <c r="AB34" s="565"/>
      <c r="AC34" s="565"/>
      <c r="AD34" s="565"/>
      <c r="AE34" s="565"/>
      <c r="AF34" s="145"/>
    </row>
    <row r="35" spans="1:32" ht="30" customHeight="1">
      <c r="A35" s="145"/>
      <c r="B35" s="144"/>
      <c r="C35" s="564"/>
      <c r="D35" s="565"/>
      <c r="E35" s="565"/>
      <c r="F35" s="565"/>
      <c r="G35" s="565"/>
      <c r="H35" s="565"/>
      <c r="I35" s="565"/>
      <c r="J35" s="565"/>
      <c r="K35" s="565"/>
      <c r="L35" s="565"/>
      <c r="M35" s="565"/>
      <c r="N35" s="565"/>
      <c r="O35" s="565"/>
      <c r="P35" s="565"/>
      <c r="Q35" s="565"/>
      <c r="R35" s="565"/>
      <c r="S35" s="565"/>
      <c r="T35" s="565"/>
      <c r="U35" s="565"/>
      <c r="V35" s="565"/>
      <c r="W35" s="565"/>
      <c r="X35" s="565"/>
      <c r="Y35" s="565"/>
      <c r="Z35" s="565"/>
      <c r="AA35" s="565"/>
      <c r="AB35" s="565"/>
      <c r="AC35" s="565"/>
      <c r="AD35" s="565"/>
      <c r="AE35" s="565"/>
      <c r="AF35" s="145"/>
    </row>
    <row r="36" spans="1:32" ht="30" customHeight="1">
      <c r="A36" s="145"/>
      <c r="B36" s="144"/>
      <c r="C36" s="564"/>
      <c r="D36" s="565"/>
      <c r="E36" s="565"/>
      <c r="F36" s="565"/>
      <c r="G36" s="565"/>
      <c r="H36" s="565"/>
      <c r="I36" s="565"/>
      <c r="J36" s="565"/>
      <c r="K36" s="565"/>
      <c r="L36" s="565"/>
      <c r="M36" s="565"/>
      <c r="N36" s="565"/>
      <c r="O36" s="565"/>
      <c r="P36" s="565"/>
      <c r="Q36" s="565"/>
      <c r="R36" s="565"/>
      <c r="S36" s="565"/>
      <c r="T36" s="565"/>
      <c r="U36" s="565"/>
      <c r="V36" s="565"/>
      <c r="W36" s="565"/>
      <c r="X36" s="565"/>
      <c r="Y36" s="565"/>
      <c r="Z36" s="565"/>
      <c r="AA36" s="565"/>
      <c r="AB36" s="565"/>
      <c r="AC36" s="565"/>
      <c r="AD36" s="565"/>
      <c r="AE36" s="565"/>
      <c r="AF36" s="145"/>
    </row>
    <row r="37" spans="1:32" ht="30" customHeight="1">
      <c r="A37" s="145"/>
      <c r="B37" s="144"/>
      <c r="C37" s="564"/>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145"/>
    </row>
    <row r="38" spans="1:32" ht="30" customHeight="1">
      <c r="A38" s="145"/>
      <c r="B38" s="144"/>
      <c r="C38" s="564"/>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145"/>
    </row>
    <row r="39" spans="1:32" ht="30" customHeight="1">
      <c r="A39" s="145"/>
      <c r="B39" s="144"/>
      <c r="C39" s="564"/>
      <c r="D39" s="565"/>
      <c r="E39" s="565"/>
      <c r="F39" s="565"/>
      <c r="G39" s="565"/>
      <c r="H39" s="565"/>
      <c r="I39" s="565"/>
      <c r="J39" s="565"/>
      <c r="K39" s="565"/>
      <c r="L39" s="565"/>
      <c r="M39" s="565"/>
      <c r="N39" s="565"/>
      <c r="O39" s="565"/>
      <c r="P39" s="565"/>
      <c r="Q39" s="565"/>
      <c r="R39" s="565"/>
      <c r="S39" s="565"/>
      <c r="T39" s="565"/>
      <c r="U39" s="565"/>
      <c r="V39" s="565"/>
      <c r="W39" s="565"/>
      <c r="X39" s="565"/>
      <c r="Y39" s="565"/>
      <c r="Z39" s="565"/>
      <c r="AA39" s="565"/>
      <c r="AB39" s="565"/>
      <c r="AC39" s="565"/>
      <c r="AD39" s="565"/>
      <c r="AE39" s="565"/>
      <c r="AF39" s="145"/>
    </row>
    <row r="40" spans="1:32" ht="30" customHeight="1">
      <c r="A40" s="145"/>
      <c r="B40" s="144"/>
      <c r="C40" s="564"/>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145"/>
    </row>
    <row r="41" spans="1:32" ht="30" customHeight="1">
      <c r="A41" s="145"/>
      <c r="B41" s="144"/>
      <c r="C41" s="564"/>
      <c r="D41" s="565"/>
      <c r="E41" s="565"/>
      <c r="F41" s="565"/>
      <c r="G41" s="565"/>
      <c r="H41" s="565"/>
      <c r="I41" s="565"/>
      <c r="J41" s="565"/>
      <c r="K41" s="565"/>
      <c r="L41" s="565"/>
      <c r="M41" s="565"/>
      <c r="N41" s="565"/>
      <c r="O41" s="565"/>
      <c r="P41" s="565"/>
      <c r="Q41" s="565"/>
      <c r="R41" s="565"/>
      <c r="S41" s="565"/>
      <c r="T41" s="565"/>
      <c r="U41" s="565"/>
      <c r="V41" s="565"/>
      <c r="W41" s="565"/>
      <c r="X41" s="565"/>
      <c r="Y41" s="565"/>
      <c r="Z41" s="565"/>
      <c r="AA41" s="565"/>
      <c r="AB41" s="565"/>
      <c r="AC41" s="565"/>
      <c r="AD41" s="565"/>
      <c r="AE41" s="565"/>
      <c r="AF41" s="145"/>
    </row>
    <row r="42" spans="1:32" ht="30" customHeight="1">
      <c r="A42" s="145"/>
      <c r="B42" s="144"/>
      <c r="C42" s="564"/>
      <c r="D42" s="565"/>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145"/>
    </row>
    <row r="43" spans="1:32" ht="30" customHeight="1">
      <c r="A43" s="145"/>
      <c r="B43" s="144"/>
      <c r="C43" s="564"/>
      <c r="D43" s="565"/>
      <c r="E43" s="565"/>
      <c r="F43" s="565"/>
      <c r="G43" s="565"/>
      <c r="H43" s="565"/>
      <c r="I43" s="565"/>
      <c r="J43" s="565"/>
      <c r="K43" s="565"/>
      <c r="L43" s="565"/>
      <c r="M43" s="565"/>
      <c r="N43" s="565"/>
      <c r="O43" s="565"/>
      <c r="P43" s="565"/>
      <c r="Q43" s="565"/>
      <c r="R43" s="565"/>
      <c r="S43" s="565"/>
      <c r="T43" s="565"/>
      <c r="U43" s="565"/>
      <c r="V43" s="565"/>
      <c r="W43" s="565"/>
      <c r="X43" s="565"/>
      <c r="Y43" s="565"/>
      <c r="Z43" s="565"/>
      <c r="AA43" s="565"/>
      <c r="AB43" s="565"/>
      <c r="AC43" s="565"/>
      <c r="AD43" s="565"/>
      <c r="AE43" s="565"/>
      <c r="AF43" s="145"/>
    </row>
    <row r="44" spans="1:32" ht="30" customHeight="1">
      <c r="A44" s="145"/>
      <c r="B44" s="144"/>
      <c r="C44" s="564"/>
      <c r="D44" s="565"/>
      <c r="E44" s="565"/>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565"/>
      <c r="AD44" s="565"/>
      <c r="AE44" s="565"/>
      <c r="AF44" s="145"/>
    </row>
    <row r="45" spans="1:32" ht="30" customHeight="1">
      <c r="A45" s="145"/>
      <c r="B45" s="144"/>
      <c r="C45" s="145"/>
      <c r="D45" s="148"/>
      <c r="E45" s="148"/>
      <c r="F45" s="148"/>
      <c r="G45" s="149"/>
      <c r="H45" s="149"/>
      <c r="I45" s="149"/>
      <c r="J45" s="149"/>
      <c r="K45" s="149"/>
      <c r="L45" s="149"/>
      <c r="M45" s="149"/>
      <c r="N45" s="149"/>
      <c r="O45" s="149"/>
      <c r="P45" s="150"/>
      <c r="Q45" s="151"/>
      <c r="R45" s="151"/>
      <c r="S45" s="151"/>
      <c r="T45" s="150"/>
      <c r="U45" s="150"/>
      <c r="V45" s="150"/>
      <c r="W45" s="150"/>
      <c r="X45" s="150"/>
      <c r="Y45" s="150"/>
      <c r="Z45" s="150"/>
      <c r="AA45" s="150"/>
      <c r="AB45" s="150"/>
      <c r="AC45" s="150"/>
      <c r="AD45" s="150"/>
      <c r="AE45" s="152"/>
      <c r="AF45" s="145"/>
    </row>
    <row r="46" spans="1:32" ht="30" customHeight="1">
      <c r="A46" s="145"/>
      <c r="B46" s="144"/>
      <c r="C46" s="145"/>
      <c r="D46" s="566"/>
      <c r="E46" s="566"/>
      <c r="F46" s="566"/>
      <c r="G46" s="567" t="s">
        <v>267</v>
      </c>
      <c r="H46" s="567"/>
      <c r="I46" s="567"/>
      <c r="J46" s="567"/>
      <c r="K46" s="567"/>
      <c r="L46" s="567"/>
      <c r="M46" s="567"/>
      <c r="N46" s="567"/>
      <c r="O46" s="567"/>
      <c r="P46" s="567"/>
      <c r="Q46" s="575" t="s">
        <v>292</v>
      </c>
      <c r="R46" s="576"/>
      <c r="S46" s="576"/>
      <c r="T46" s="567" t="s">
        <v>152</v>
      </c>
      <c r="U46" s="567"/>
      <c r="V46" s="567"/>
      <c r="W46" s="567"/>
      <c r="X46" s="567"/>
      <c r="Y46" s="567"/>
      <c r="Z46" s="567"/>
      <c r="AA46" s="567"/>
      <c r="AB46" s="567"/>
      <c r="AC46" s="567"/>
      <c r="AD46" s="567"/>
      <c r="AE46" s="567"/>
      <c r="AF46" s="145"/>
    </row>
    <row r="47" spans="1:32" ht="15.9" customHeight="1" thickBot="1">
      <c r="A47" s="145"/>
      <c r="B47" s="144"/>
      <c r="C47" s="145"/>
      <c r="D47" s="148"/>
      <c r="E47" s="148"/>
      <c r="F47" s="148"/>
      <c r="G47" s="149"/>
      <c r="H47" s="149"/>
      <c r="I47" s="149"/>
      <c r="J47" s="149"/>
      <c r="K47" s="149"/>
      <c r="L47" s="149"/>
      <c r="M47" s="149"/>
      <c r="N47" s="149"/>
      <c r="O47" s="149"/>
      <c r="P47" s="150"/>
      <c r="Q47" s="151"/>
      <c r="R47" s="151"/>
      <c r="S47" s="151"/>
      <c r="T47" s="150"/>
      <c r="U47" s="150"/>
      <c r="V47" s="150"/>
      <c r="W47" s="150"/>
      <c r="X47" s="150"/>
      <c r="Y47" s="150"/>
      <c r="Z47" s="231"/>
      <c r="AA47" s="150"/>
      <c r="AB47" s="150"/>
      <c r="AC47" s="150"/>
      <c r="AD47" s="150"/>
      <c r="AE47" s="152"/>
      <c r="AF47" s="145"/>
    </row>
    <row r="48" spans="1:32" ht="30" customHeight="1" thickBot="1">
      <c r="A48" s="145"/>
      <c r="B48" s="144"/>
      <c r="C48" s="145"/>
      <c r="D48" s="577"/>
      <c r="E48" s="577"/>
      <c r="F48" s="577"/>
      <c r="G48" s="567" t="s">
        <v>540</v>
      </c>
      <c r="H48" s="567"/>
      <c r="I48" s="567"/>
      <c r="J48" s="567"/>
      <c r="K48" s="567"/>
      <c r="L48" s="567"/>
      <c r="M48" s="567"/>
      <c r="N48" s="567"/>
      <c r="O48" s="567"/>
      <c r="P48" s="567"/>
      <c r="Q48" s="578"/>
      <c r="R48" s="579"/>
      <c r="S48" s="580"/>
      <c r="T48" s="589" t="s">
        <v>268</v>
      </c>
      <c r="U48" s="567"/>
      <c r="V48" s="567"/>
      <c r="W48" s="567"/>
      <c r="X48" s="567"/>
      <c r="Y48" s="567"/>
      <c r="Z48" s="567"/>
      <c r="AA48" s="567"/>
      <c r="AB48" s="567"/>
      <c r="AC48" s="567"/>
      <c r="AD48" s="567"/>
      <c r="AE48" s="567"/>
      <c r="AF48" s="145"/>
    </row>
    <row r="49" spans="1:36" ht="30" customHeight="1">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row>
    <row r="50" spans="1:36" ht="30" customHeight="1">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row>
    <row r="51" spans="1:36" ht="39.9" customHeight="1">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row>
    <row r="52" spans="1:36" ht="39.9" customHeight="1">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row>
    <row r="53" spans="1:36" ht="30" customHeight="1">
      <c r="A53" s="145"/>
      <c r="B53" s="573"/>
      <c r="C53" s="573"/>
      <c r="D53" s="563" t="s">
        <v>388</v>
      </c>
      <c r="E53" s="563"/>
      <c r="F53" s="563"/>
      <c r="G53" s="563"/>
      <c r="H53" s="563"/>
      <c r="I53" s="563"/>
      <c r="J53" s="563"/>
      <c r="K53" s="563"/>
      <c r="L53" s="563"/>
      <c r="M53" s="563"/>
      <c r="N53" s="563"/>
      <c r="O53" s="563"/>
      <c r="P53" s="563"/>
      <c r="Q53" s="563"/>
      <c r="R53" s="563"/>
      <c r="S53" s="563"/>
      <c r="T53" s="563"/>
      <c r="U53" s="563"/>
      <c r="V53" s="563"/>
      <c r="W53" s="563"/>
      <c r="X53" s="563"/>
      <c r="Y53" s="563"/>
      <c r="Z53" s="563"/>
      <c r="AA53" s="563"/>
      <c r="AB53" s="563"/>
      <c r="AC53" s="563"/>
      <c r="AD53" s="563"/>
      <c r="AE53" s="563"/>
      <c r="AF53" s="145"/>
    </row>
    <row r="54" spans="1:36" ht="30" customHeight="1">
      <c r="A54" s="145"/>
      <c r="B54" s="573"/>
      <c r="C54" s="573"/>
      <c r="D54" s="563"/>
      <c r="E54" s="563"/>
      <c r="F54" s="563"/>
      <c r="G54" s="563"/>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145"/>
    </row>
    <row r="55" spans="1:36" ht="15.9" customHeight="1">
      <c r="A55" s="145"/>
      <c r="B55" s="144"/>
      <c r="C55" s="145"/>
      <c r="D55" s="145"/>
      <c r="E55" s="153"/>
      <c r="F55" s="153"/>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c r="AF55" s="145"/>
    </row>
    <row r="56" spans="1:36" ht="60" customHeight="1">
      <c r="A56" s="145"/>
      <c r="B56" s="144"/>
      <c r="C56" s="145"/>
      <c r="D56" s="655" t="s">
        <v>456</v>
      </c>
      <c r="E56" s="655"/>
      <c r="F56" s="558" t="s">
        <v>389</v>
      </c>
      <c r="G56" s="558"/>
      <c r="H56" s="558"/>
      <c r="I56" s="558"/>
      <c r="J56" s="558"/>
      <c r="K56" s="559"/>
      <c r="L56" s="616" t="str">
        <f>IF('3'!F9="","",'3'!F9)</f>
        <v>Les emballages des emballages ne sont pas considérés.</v>
      </c>
      <c r="M56" s="616"/>
      <c r="N56" s="616"/>
      <c r="O56" s="616"/>
      <c r="P56" s="616"/>
      <c r="Q56" s="616"/>
      <c r="R56" s="616"/>
      <c r="S56" s="616"/>
      <c r="T56" s="616"/>
      <c r="U56" s="616"/>
      <c r="V56" s="616"/>
      <c r="W56" s="616"/>
      <c r="X56" s="616"/>
      <c r="Y56" s="616"/>
      <c r="Z56" s="616"/>
      <c r="AA56" s="616"/>
      <c r="AB56" s="616"/>
      <c r="AC56" s="616"/>
      <c r="AD56" s="616"/>
      <c r="AE56" s="616"/>
      <c r="AF56" s="145"/>
    </row>
    <row r="57" spans="1:36" ht="60" customHeight="1">
      <c r="A57" s="145"/>
      <c r="B57" s="144"/>
      <c r="C57" s="145"/>
      <c r="D57" s="655"/>
      <c r="E57" s="655"/>
      <c r="F57" s="558" t="s">
        <v>390</v>
      </c>
      <c r="G57" s="558"/>
      <c r="H57" s="558"/>
      <c r="I57" s="558"/>
      <c r="J57" s="558"/>
      <c r="K57" s="559"/>
      <c r="L57" s="616" t="str">
        <f>IF('3'!F10="","",'3'!F10)</f>
        <v>Le matériau du sachet plastique individuel en polyester métallisé à l'aluminium est assimilé à son matériau majoritaire le polyester.</v>
      </c>
      <c r="M57" s="616"/>
      <c r="N57" s="616"/>
      <c r="O57" s="616"/>
      <c r="P57" s="616"/>
      <c r="Q57" s="616"/>
      <c r="R57" s="616"/>
      <c r="S57" s="616"/>
      <c r="T57" s="616"/>
      <c r="U57" s="616"/>
      <c r="V57" s="616"/>
      <c r="W57" s="616"/>
      <c r="X57" s="616"/>
      <c r="Y57" s="616"/>
      <c r="Z57" s="616"/>
      <c r="AA57" s="616"/>
      <c r="AB57" s="616"/>
      <c r="AC57" s="616"/>
      <c r="AD57" s="616"/>
      <c r="AE57" s="616"/>
      <c r="AF57" s="145"/>
    </row>
    <row r="58" spans="1:36" ht="60" customHeight="1">
      <c r="A58" s="145"/>
      <c r="B58" s="144"/>
      <c r="C58" s="145"/>
      <c r="D58" s="655"/>
      <c r="E58" s="655"/>
      <c r="F58" s="558" t="s">
        <v>391</v>
      </c>
      <c r="G58" s="558"/>
      <c r="H58" s="558"/>
      <c r="I58" s="558"/>
      <c r="J58" s="558"/>
      <c r="K58" s="559"/>
      <c r="L58" s="616" t="str">
        <f>IF('3'!F11="","",'3'!F11)</f>
        <v>La fin de vie des sachets plastiques individuels considérée est une incinération des sachets à 100%.</v>
      </c>
      <c r="M58" s="616"/>
      <c r="N58" s="616"/>
      <c r="O58" s="616"/>
      <c r="P58" s="616"/>
      <c r="Q58" s="616"/>
      <c r="R58" s="616"/>
      <c r="S58" s="616"/>
      <c r="T58" s="616"/>
      <c r="U58" s="616"/>
      <c r="V58" s="616"/>
      <c r="W58" s="616"/>
      <c r="X58" s="616"/>
      <c r="Y58" s="616"/>
      <c r="Z58" s="616"/>
      <c r="AA58" s="616"/>
      <c r="AB58" s="616"/>
      <c r="AC58" s="616"/>
      <c r="AD58" s="616"/>
      <c r="AE58" s="616"/>
      <c r="AF58" s="145"/>
    </row>
    <row r="59" spans="1:36" ht="60" customHeight="1">
      <c r="A59" s="145"/>
      <c r="B59" s="144"/>
      <c r="C59" s="145"/>
      <c r="D59" s="655"/>
      <c r="E59" s="655"/>
      <c r="F59" s="558" t="s">
        <v>392</v>
      </c>
      <c r="G59" s="558"/>
      <c r="H59" s="558"/>
      <c r="I59" s="558"/>
      <c r="J59" s="558"/>
      <c r="K59" s="559"/>
      <c r="L59" s="616" t="str">
        <f>IF('3'!F12="","",'3'!F12)</f>
        <v>Il n’y a pas de camions dédiés aux retours des emballages navettes, ce transport étant mutualisé avec d’autres types de livraison au client. Ainsi seuls 50% des impacts du fret retour sont alloués aux emballages navettes.</v>
      </c>
      <c r="M59" s="616"/>
      <c r="N59" s="616"/>
      <c r="O59" s="616"/>
      <c r="P59" s="616"/>
      <c r="Q59" s="616"/>
      <c r="R59" s="616"/>
      <c r="S59" s="616"/>
      <c r="T59" s="616"/>
      <c r="U59" s="616"/>
      <c r="V59" s="616"/>
      <c r="W59" s="616"/>
      <c r="X59" s="616"/>
      <c r="Y59" s="616"/>
      <c r="Z59" s="616"/>
      <c r="AA59" s="616"/>
      <c r="AB59" s="616"/>
      <c r="AC59" s="616"/>
      <c r="AD59" s="616"/>
      <c r="AE59" s="616"/>
      <c r="AF59" s="145"/>
    </row>
    <row r="60" spans="1:36" ht="60" customHeight="1">
      <c r="A60" s="145"/>
      <c r="B60" s="144"/>
      <c r="C60" s="145"/>
      <c r="D60" s="656"/>
      <c r="E60" s="656"/>
      <c r="F60" s="558" t="s">
        <v>393</v>
      </c>
      <c r="G60" s="558"/>
      <c r="H60" s="558"/>
      <c r="I60" s="558"/>
      <c r="J60" s="558"/>
      <c r="K60" s="559"/>
      <c r="L60" s="616" t="str">
        <f>IF('3'!F13="","",'3'!F13)</f>
        <v>A noter que l’entreprise a menée des travaux pour identifier le taux de rotation de chaque élément constitutif de l’emballage navette.</v>
      </c>
      <c r="M60" s="616"/>
      <c r="N60" s="616"/>
      <c r="O60" s="616"/>
      <c r="P60" s="616"/>
      <c r="Q60" s="616"/>
      <c r="R60" s="616"/>
      <c r="S60" s="616"/>
      <c r="T60" s="616"/>
      <c r="U60" s="616"/>
      <c r="V60" s="616"/>
      <c r="W60" s="616"/>
      <c r="X60" s="616"/>
      <c r="Y60" s="616"/>
      <c r="Z60" s="616"/>
      <c r="AA60" s="616"/>
      <c r="AB60" s="616"/>
      <c r="AC60" s="616"/>
      <c r="AD60" s="616"/>
      <c r="AE60" s="616"/>
      <c r="AF60" s="145"/>
    </row>
    <row r="61" spans="1:36" ht="93" customHeight="1">
      <c r="A61" s="145"/>
      <c r="B61" s="144"/>
      <c r="C61" s="145"/>
      <c r="D61" s="614" t="s">
        <v>394</v>
      </c>
      <c r="E61" s="614"/>
      <c r="F61" s="614"/>
      <c r="G61" s="614"/>
      <c r="H61" s="614"/>
      <c r="I61" s="614"/>
      <c r="J61" s="614"/>
      <c r="K61" s="615"/>
      <c r="L61" s="607" t="str">
        <f>IF('4'!F9="","",'4'!F9&amp;" :")</f>
        <v>Structure :</v>
      </c>
      <c r="M61" s="608"/>
      <c r="N61" s="608"/>
      <c r="O61" s="608"/>
      <c r="P61" s="657" t="str">
        <f>IF('4'!G9="","",'4'!G9)</f>
        <v>Les quantités de cartes électroniques livrées d’une année à l’autre pouvant varier, l’évaluation est faite sur  la base des volumes de livraison de cartes en 2014.</v>
      </c>
      <c r="Q61" s="657"/>
      <c r="R61" s="657"/>
      <c r="S61" s="657"/>
      <c r="T61" s="657"/>
      <c r="U61" s="657"/>
      <c r="V61" s="657"/>
      <c r="W61" s="657"/>
      <c r="X61" s="657"/>
      <c r="Y61" s="657"/>
      <c r="Z61" s="657"/>
      <c r="AA61" s="657"/>
      <c r="AB61" s="187" t="str">
        <f>IF('4'!J9="","","&gt;")</f>
        <v>&gt;</v>
      </c>
      <c r="AC61" s="658" t="str">
        <f>IF('4'!J9="","",IF('4'!J9="Non","Non pris en compte","Pris en compte"))</f>
        <v>Pris en compte</v>
      </c>
      <c r="AD61" s="658"/>
      <c r="AE61" s="658"/>
      <c r="AF61" s="145"/>
    </row>
    <row r="62" spans="1:36" ht="14.4">
      <c r="A62" s="145"/>
      <c r="B62" s="144"/>
      <c r="C62" s="145"/>
      <c r="D62" s="603" t="s">
        <v>560</v>
      </c>
      <c r="E62" s="603"/>
      <c r="F62" s="603"/>
      <c r="G62" s="603"/>
      <c r="H62" s="603"/>
      <c r="I62" s="603"/>
      <c r="J62" s="603"/>
      <c r="K62" s="604"/>
      <c r="L62" s="599" t="s">
        <v>8</v>
      </c>
      <c r="M62" s="600"/>
      <c r="N62" s="600"/>
      <c r="O62" s="600"/>
      <c r="P62" s="600"/>
      <c r="Q62" s="600"/>
      <c r="R62" s="600"/>
      <c r="S62" s="600"/>
      <c r="T62" s="600"/>
      <c r="U62" s="600"/>
      <c r="V62" s="600"/>
      <c r="W62" s="600"/>
      <c r="X62" s="600"/>
      <c r="Y62" s="600"/>
      <c r="Z62" s="600"/>
      <c r="AA62" s="600"/>
      <c r="AB62" s="600"/>
      <c r="AC62" s="600"/>
      <c r="AD62" s="600"/>
      <c r="AE62" s="600"/>
      <c r="AF62" s="145"/>
    </row>
    <row r="63" spans="1:36" ht="14.4">
      <c r="A63" s="145"/>
      <c r="B63" s="144"/>
      <c r="C63" s="145"/>
      <c r="D63" s="605"/>
      <c r="E63" s="605"/>
      <c r="F63" s="605"/>
      <c r="G63" s="605"/>
      <c r="H63" s="605"/>
      <c r="I63" s="605"/>
      <c r="J63" s="605"/>
      <c r="K63" s="606"/>
      <c r="L63" s="601"/>
      <c r="M63" s="602"/>
      <c r="N63" s="602"/>
      <c r="O63" s="602"/>
      <c r="P63" s="602"/>
      <c r="Q63" s="602"/>
      <c r="R63" s="602"/>
      <c r="S63" s="602"/>
      <c r="T63" s="602"/>
      <c r="U63" s="602"/>
      <c r="V63" s="602"/>
      <c r="W63" s="602"/>
      <c r="X63" s="602"/>
      <c r="Y63" s="602"/>
      <c r="Z63" s="602"/>
      <c r="AA63" s="602"/>
      <c r="AB63" s="602"/>
      <c r="AC63" s="602"/>
      <c r="AD63" s="602"/>
      <c r="AE63" s="602"/>
      <c r="AF63" s="145"/>
    </row>
    <row r="64" spans="1:36" ht="14.4">
      <c r="A64" s="145"/>
      <c r="B64" s="144"/>
      <c r="C64" s="145"/>
      <c r="D64" s="605"/>
      <c r="E64" s="605"/>
      <c r="F64" s="605"/>
      <c r="G64" s="605"/>
      <c r="H64" s="605"/>
      <c r="I64" s="605"/>
      <c r="J64" s="605"/>
      <c r="K64" s="606"/>
      <c r="L64" s="601"/>
      <c r="M64" s="602"/>
      <c r="N64" s="602"/>
      <c r="O64" s="602"/>
      <c r="P64" s="602"/>
      <c r="Q64" s="602"/>
      <c r="R64" s="602"/>
      <c r="S64" s="602"/>
      <c r="T64" s="602"/>
      <c r="U64" s="602"/>
      <c r="V64" s="602"/>
      <c r="W64" s="602"/>
      <c r="X64" s="602"/>
      <c r="Y64" s="602"/>
      <c r="Z64" s="602"/>
      <c r="AA64" s="602"/>
      <c r="AB64" s="602"/>
      <c r="AC64" s="602"/>
      <c r="AD64" s="602"/>
      <c r="AE64" s="602"/>
      <c r="AF64" s="145"/>
    </row>
    <row r="65" spans="1:36" ht="14.4">
      <c r="A65" s="145"/>
      <c r="B65" s="144"/>
      <c r="C65" s="145"/>
      <c r="D65" s="605"/>
      <c r="E65" s="605"/>
      <c r="F65" s="605"/>
      <c r="G65" s="605"/>
      <c r="H65" s="605"/>
      <c r="I65" s="605"/>
      <c r="J65" s="605"/>
      <c r="K65" s="606"/>
      <c r="L65" s="601"/>
      <c r="M65" s="602"/>
      <c r="N65" s="602"/>
      <c r="O65" s="602"/>
      <c r="P65" s="602"/>
      <c r="Q65" s="602"/>
      <c r="R65" s="602"/>
      <c r="S65" s="602"/>
      <c r="T65" s="602"/>
      <c r="U65" s="602"/>
      <c r="V65" s="602"/>
      <c r="W65" s="602"/>
      <c r="X65" s="602"/>
      <c r="Y65" s="602"/>
      <c r="Z65" s="602"/>
      <c r="AA65" s="602"/>
      <c r="AB65" s="602"/>
      <c r="AC65" s="602"/>
      <c r="AD65" s="602"/>
      <c r="AE65" s="602"/>
      <c r="AF65" s="145"/>
    </row>
    <row r="66" spans="1:36" ht="14.4">
      <c r="A66" s="145"/>
      <c r="B66" s="144"/>
      <c r="C66" s="145"/>
      <c r="D66" s="605"/>
      <c r="E66" s="605"/>
      <c r="F66" s="605"/>
      <c r="G66" s="605"/>
      <c r="H66" s="605"/>
      <c r="I66" s="605"/>
      <c r="J66" s="605"/>
      <c r="K66" s="606"/>
      <c r="L66" s="601"/>
      <c r="M66" s="602"/>
      <c r="N66" s="602"/>
      <c r="O66" s="602"/>
      <c r="P66" s="602"/>
      <c r="Q66" s="602"/>
      <c r="R66" s="602"/>
      <c r="S66" s="602"/>
      <c r="T66" s="602"/>
      <c r="U66" s="602"/>
      <c r="V66" s="602"/>
      <c r="W66" s="602"/>
      <c r="X66" s="602"/>
      <c r="Y66" s="602"/>
      <c r="Z66" s="602"/>
      <c r="AA66" s="602"/>
      <c r="AB66" s="602"/>
      <c r="AC66" s="602"/>
      <c r="AD66" s="602"/>
      <c r="AE66" s="602"/>
      <c r="AF66" s="145"/>
    </row>
    <row r="67" spans="1:36" ht="45.9" customHeigh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row>
    <row r="68" spans="1:36" ht="30" customHeight="1">
      <c r="A68" s="145"/>
      <c r="B68" s="573"/>
      <c r="C68" s="573"/>
      <c r="D68" s="563" t="s">
        <v>395</v>
      </c>
      <c r="E68" s="563"/>
      <c r="F68" s="563"/>
      <c r="G68" s="563"/>
      <c r="H68" s="563"/>
      <c r="I68" s="563"/>
      <c r="J68" s="563"/>
      <c r="K68" s="563"/>
      <c r="L68" s="563"/>
      <c r="M68" s="563"/>
      <c r="N68" s="563"/>
      <c r="O68" s="563"/>
      <c r="P68" s="563"/>
      <c r="Q68" s="563"/>
      <c r="R68" s="563"/>
      <c r="S68" s="563"/>
      <c r="T68" s="563"/>
      <c r="U68" s="563"/>
      <c r="V68" s="563"/>
      <c r="W68" s="563"/>
      <c r="X68" s="563"/>
      <c r="Y68" s="563"/>
      <c r="Z68" s="563"/>
      <c r="AA68" s="563"/>
      <c r="AB68" s="563"/>
      <c r="AC68" s="563"/>
      <c r="AD68" s="563"/>
      <c r="AE68" s="563"/>
      <c r="AF68" s="145"/>
    </row>
    <row r="69" spans="1:36" ht="30" customHeight="1">
      <c r="A69" s="145"/>
      <c r="B69" s="573"/>
      <c r="C69" s="573"/>
      <c r="D69" s="563"/>
      <c r="E69" s="563"/>
      <c r="F69" s="563"/>
      <c r="G69" s="563"/>
      <c r="H69" s="563"/>
      <c r="I69" s="563"/>
      <c r="J69" s="563"/>
      <c r="K69" s="563"/>
      <c r="L69" s="563"/>
      <c r="M69" s="563"/>
      <c r="N69" s="563"/>
      <c r="O69" s="563"/>
      <c r="P69" s="563"/>
      <c r="Q69" s="563"/>
      <c r="R69" s="563"/>
      <c r="S69" s="563"/>
      <c r="T69" s="563"/>
      <c r="U69" s="563"/>
      <c r="V69" s="563"/>
      <c r="W69" s="563"/>
      <c r="X69" s="563"/>
      <c r="Y69" s="563"/>
      <c r="Z69" s="563"/>
      <c r="AA69" s="563"/>
      <c r="AB69" s="563"/>
      <c r="AC69" s="563"/>
      <c r="AD69" s="563"/>
      <c r="AE69" s="563"/>
      <c r="AF69" s="145"/>
    </row>
    <row r="70" spans="1:36" ht="81.75" customHeight="1">
      <c r="A70" s="145"/>
      <c r="B70" s="144"/>
      <c r="C70" s="145"/>
      <c r="D70" s="561" t="str">
        <f>IF('5'!H5="","",'5'!H5)</f>
        <v>Situation historique : Le scénario de référence est calqué sur le précédent mode de conditionnement en sachets individuels non réutilisables (1 sachet plastique pour 1 carte électronique).</v>
      </c>
      <c r="E70" s="561"/>
      <c r="F70" s="561"/>
      <c r="G70" s="561"/>
      <c r="H70" s="561"/>
      <c r="I70" s="561"/>
      <c r="J70" s="561"/>
      <c r="K70" s="561"/>
      <c r="L70" s="561"/>
      <c r="M70" s="561"/>
      <c r="N70" s="561"/>
      <c r="O70" s="561"/>
      <c r="P70" s="561"/>
      <c r="Q70" s="561"/>
      <c r="R70" s="561"/>
      <c r="S70" s="561"/>
      <c r="T70" s="561"/>
      <c r="U70" s="561"/>
      <c r="V70" s="561"/>
      <c r="W70" s="561"/>
      <c r="X70" s="561"/>
      <c r="Y70" s="561"/>
      <c r="Z70" s="561"/>
      <c r="AA70" s="561"/>
      <c r="AB70" s="561"/>
      <c r="AC70" s="561"/>
      <c r="AD70" s="561"/>
      <c r="AE70" s="561"/>
      <c r="AF70" s="145"/>
    </row>
    <row r="71" spans="1:36" ht="50.1" customHeight="1">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row>
    <row r="72" spans="1:36" ht="39.9" customHeight="1">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row>
    <row r="73" spans="1:36" ht="30" customHeight="1">
      <c r="A73" s="145"/>
      <c r="B73" s="573"/>
      <c r="C73" s="573"/>
      <c r="D73" s="563" t="s">
        <v>396</v>
      </c>
      <c r="E73" s="563"/>
      <c r="F73" s="563"/>
      <c r="G73" s="563"/>
      <c r="H73" s="563"/>
      <c r="I73" s="563"/>
      <c r="J73" s="563"/>
      <c r="K73" s="563"/>
      <c r="L73" s="563"/>
      <c r="M73" s="563"/>
      <c r="N73" s="563"/>
      <c r="O73" s="563"/>
      <c r="P73" s="563"/>
      <c r="Q73" s="563"/>
      <c r="R73" s="563"/>
      <c r="S73" s="563"/>
      <c r="T73" s="563"/>
      <c r="U73" s="563"/>
      <c r="V73" s="563"/>
      <c r="W73" s="563"/>
      <c r="X73" s="563"/>
      <c r="Y73" s="563"/>
      <c r="Z73" s="563"/>
      <c r="AA73" s="563"/>
      <c r="AB73" s="563"/>
      <c r="AC73" s="563"/>
      <c r="AD73" s="563"/>
      <c r="AE73" s="563"/>
      <c r="AF73" s="145"/>
    </row>
    <row r="74" spans="1:36" ht="30" customHeight="1">
      <c r="A74" s="145"/>
      <c r="B74" s="573"/>
      <c r="C74" s="573"/>
      <c r="D74" s="563"/>
      <c r="E74" s="563"/>
      <c r="F74" s="563"/>
      <c r="G74" s="563"/>
      <c r="H74" s="563"/>
      <c r="I74" s="563"/>
      <c r="J74" s="563"/>
      <c r="K74" s="563"/>
      <c r="L74" s="563"/>
      <c r="M74" s="563"/>
      <c r="N74" s="563"/>
      <c r="O74" s="563"/>
      <c r="P74" s="563"/>
      <c r="Q74" s="563"/>
      <c r="R74" s="563"/>
      <c r="S74" s="563"/>
      <c r="T74" s="563"/>
      <c r="U74" s="563"/>
      <c r="V74" s="563"/>
      <c r="W74" s="563"/>
      <c r="X74" s="563"/>
      <c r="Y74" s="563"/>
      <c r="Z74" s="563"/>
      <c r="AA74" s="563"/>
      <c r="AB74" s="563"/>
      <c r="AC74" s="563"/>
      <c r="AD74" s="563"/>
      <c r="AE74" s="563"/>
      <c r="AF74" s="145"/>
    </row>
    <row r="75" spans="1:36" ht="15.9" customHeight="1">
      <c r="A75" s="145"/>
      <c r="B75" s="144"/>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row>
    <row r="76" spans="1:36" ht="30" customHeight="1">
      <c r="A76" s="145"/>
      <c r="B76" s="144"/>
      <c r="C76" s="145"/>
      <c r="D76" s="617" t="s">
        <v>397</v>
      </c>
      <c r="E76" s="617"/>
      <c r="F76" s="617"/>
      <c r="G76" s="617"/>
      <c r="H76" s="617"/>
      <c r="I76" s="618" t="str">
        <f>IF('2'!H36="",IF('2'!H35="",IF('2'!H34="","",'2'!H34),'2'!H34&amp;", "&amp;'2'!H35),'2'!H34&amp;", "&amp;'2'!H35&amp;", "&amp;'2'!H36)</f>
        <v/>
      </c>
      <c r="J76" s="618"/>
      <c r="K76" s="618"/>
      <c r="L76" s="618"/>
      <c r="M76" s="622" t="s">
        <v>398</v>
      </c>
      <c r="N76" s="622"/>
      <c r="O76" s="622"/>
      <c r="P76" s="622"/>
      <c r="Q76" s="622"/>
      <c r="R76" s="622"/>
      <c r="S76" s="621">
        <f>IF('6'!H7="","",'6'!H7)</f>
        <v>2014</v>
      </c>
      <c r="T76" s="621"/>
      <c r="U76" s="621"/>
      <c r="V76" s="621"/>
      <c r="W76" s="619" t="s">
        <v>399</v>
      </c>
      <c r="X76" s="619"/>
      <c r="Y76" s="619"/>
      <c r="Z76" s="619"/>
      <c r="AA76" s="619"/>
      <c r="AB76" s="620" t="str">
        <f>IF('6'!H9="","",'6'!H9)</f>
        <v>1 an</v>
      </c>
      <c r="AC76" s="620"/>
      <c r="AD76" s="620"/>
      <c r="AE76" s="620"/>
      <c r="AF76" s="145"/>
    </row>
    <row r="77" spans="1:36" ht="30" customHeight="1">
      <c r="A77" s="145"/>
      <c r="B77" s="144"/>
      <c r="C77" s="145"/>
      <c r="D77" s="617"/>
      <c r="E77" s="617"/>
      <c r="F77" s="617"/>
      <c r="G77" s="617"/>
      <c r="H77" s="617"/>
      <c r="I77" s="618"/>
      <c r="J77" s="618"/>
      <c r="K77" s="618"/>
      <c r="L77" s="618"/>
      <c r="M77" s="622"/>
      <c r="N77" s="622"/>
      <c r="O77" s="622"/>
      <c r="P77" s="622"/>
      <c r="Q77" s="622"/>
      <c r="R77" s="622"/>
      <c r="S77" s="621"/>
      <c r="T77" s="621"/>
      <c r="U77" s="621"/>
      <c r="V77" s="621"/>
      <c r="W77" s="619"/>
      <c r="X77" s="619"/>
      <c r="Y77" s="619"/>
      <c r="Z77" s="619"/>
      <c r="AA77" s="619"/>
      <c r="AB77" s="620"/>
      <c r="AC77" s="620"/>
      <c r="AD77" s="620"/>
      <c r="AE77" s="620"/>
      <c r="AF77" s="145"/>
    </row>
    <row r="78" spans="1:36" ht="30" customHeight="1">
      <c r="A78" s="145"/>
      <c r="B78" s="144"/>
      <c r="C78" s="192"/>
      <c r="D78" s="145"/>
      <c r="E78" s="145"/>
      <c r="F78" s="145"/>
      <c r="G78" s="145"/>
      <c r="H78" s="145"/>
      <c r="I78" s="145"/>
      <c r="J78" s="145"/>
      <c r="K78" s="145"/>
      <c r="L78" s="145"/>
      <c r="M78" s="145"/>
      <c r="N78" s="145"/>
      <c r="O78" s="145"/>
      <c r="P78" s="145"/>
      <c r="Q78" s="145"/>
      <c r="R78" s="145"/>
      <c r="S78" s="145"/>
      <c r="T78" s="145"/>
      <c r="U78" s="145"/>
      <c r="V78" s="145"/>
      <c r="W78" s="145"/>
      <c r="X78" s="145"/>
      <c r="Y78" s="145"/>
      <c r="Z78" s="192"/>
      <c r="AA78" s="145"/>
      <c r="AB78" s="145"/>
      <c r="AC78" s="145"/>
      <c r="AD78" s="145"/>
      <c r="AE78" s="145"/>
      <c r="AF78" s="145"/>
    </row>
    <row r="79" spans="1:36" ht="39.75" customHeight="1">
      <c r="A79" s="145"/>
      <c r="B79" s="144"/>
      <c r="C79" s="145"/>
      <c r="D79" s="145"/>
      <c r="E79" s="145"/>
      <c r="F79" s="145"/>
      <c r="G79" s="145"/>
      <c r="H79" s="145"/>
      <c r="I79" s="145"/>
      <c r="K79" s="623">
        <v>1</v>
      </c>
      <c r="L79" s="624"/>
      <c r="M79" s="568" t="s">
        <v>709</v>
      </c>
      <c r="N79" s="569"/>
      <c r="O79" s="569"/>
      <c r="P79" s="569"/>
      <c r="Q79" s="569"/>
      <c r="R79" s="569"/>
      <c r="S79" s="569"/>
      <c r="T79" s="569"/>
      <c r="U79" s="569"/>
      <c r="V79" s="569"/>
      <c r="W79" s="569"/>
      <c r="X79" s="569"/>
      <c r="Y79" s="570"/>
      <c r="Z79" s="612">
        <f>'8'!H48/1000</f>
        <v>-3.5977821103322403</v>
      </c>
      <c r="AA79" s="613"/>
      <c r="AB79" s="613"/>
      <c r="AC79" s="611" t="str">
        <f>"tCO2e"&amp;IF('8'!$H$7=LISTES!$B$200," / an","")</f>
        <v>tCO2e / an</v>
      </c>
      <c r="AD79" s="611"/>
      <c r="AE79" s="611"/>
      <c r="AF79" s="145"/>
    </row>
    <row r="80" spans="1:36" ht="30" customHeight="1">
      <c r="A80" s="145"/>
      <c r="B80" s="144"/>
      <c r="C80" s="145"/>
      <c r="D80" s="145"/>
      <c r="E80" s="145"/>
      <c r="F80" s="145"/>
      <c r="G80" s="145"/>
      <c r="H80" s="145"/>
      <c r="I80" s="145"/>
      <c r="K80" s="551">
        <v>2</v>
      </c>
      <c r="L80" s="552"/>
      <c r="M80" s="555" t="s">
        <v>708</v>
      </c>
      <c r="N80" s="556"/>
      <c r="O80" s="556"/>
      <c r="P80" s="556"/>
      <c r="Q80" s="556"/>
      <c r="R80" s="556"/>
      <c r="S80" s="556"/>
      <c r="T80" s="556"/>
      <c r="U80" s="556"/>
      <c r="V80" s="556"/>
      <c r="W80" s="556"/>
      <c r="X80" s="556"/>
      <c r="Y80" s="557"/>
      <c r="Z80" s="609">
        <f>'8'!J50/1000</f>
        <v>0.21945447550544706</v>
      </c>
      <c r="AA80" s="610"/>
      <c r="AB80" s="610"/>
      <c r="AC80" s="611" t="str">
        <f>"tCO2e"&amp;IF('8'!$H$7=LISTES!$B$200," / an","")</f>
        <v>tCO2e / an</v>
      </c>
      <c r="AD80" s="611"/>
      <c r="AE80" s="611"/>
      <c r="AF80" s="145"/>
    </row>
    <row r="81" spans="1:32" ht="30" customHeight="1">
      <c r="A81" s="145"/>
      <c r="B81" s="144"/>
      <c r="C81" s="145"/>
      <c r="D81" s="145"/>
      <c r="E81" s="145"/>
      <c r="F81" s="145"/>
      <c r="G81" s="145"/>
      <c r="H81" s="145"/>
      <c r="I81" s="145"/>
      <c r="K81" s="651" t="s">
        <v>539</v>
      </c>
      <c r="L81" s="651"/>
      <c r="M81" s="651"/>
      <c r="N81" s="651"/>
      <c r="O81" s="651"/>
      <c r="P81" s="651"/>
      <c r="Q81" s="651"/>
      <c r="R81" s="651"/>
      <c r="S81" s="651"/>
      <c r="T81" s="651"/>
      <c r="U81" s="651"/>
      <c r="V81" s="651"/>
      <c r="W81" s="651"/>
      <c r="X81" s="651"/>
      <c r="Y81" s="652"/>
      <c r="Z81" s="653">
        <f>Z79+Z80</f>
        <v>-3.3783276348267934</v>
      </c>
      <c r="AA81" s="654"/>
      <c r="AB81" s="654"/>
      <c r="AC81" s="650" t="str">
        <f>"tCO2e"&amp;IF('8'!$H$7=LISTES!$B$200," / an","")</f>
        <v>tCO2e / an</v>
      </c>
      <c r="AD81" s="650"/>
      <c r="AE81" s="650"/>
      <c r="AF81" s="145"/>
    </row>
    <row r="82" spans="1:32" ht="30" customHeight="1">
      <c r="A82" s="145"/>
      <c r="B82" s="144"/>
      <c r="C82" s="145"/>
      <c r="D82" s="145"/>
      <c r="E82" s="145"/>
      <c r="F82" s="145"/>
      <c r="G82" s="145"/>
      <c r="H82" s="145"/>
      <c r="I82" s="145"/>
      <c r="K82" s="551"/>
      <c r="L82" s="552"/>
      <c r="M82" s="555"/>
      <c r="N82" s="556"/>
      <c r="O82" s="556"/>
      <c r="P82" s="556"/>
      <c r="Q82" s="556"/>
      <c r="R82" s="556"/>
      <c r="S82" s="556"/>
      <c r="T82" s="556"/>
      <c r="U82" s="556"/>
      <c r="V82" s="556"/>
      <c r="W82" s="556"/>
      <c r="X82" s="556"/>
      <c r="Y82" s="557"/>
      <c r="Z82" s="630"/>
      <c r="AA82" s="631"/>
      <c r="AB82" s="631"/>
      <c r="AC82" s="611"/>
      <c r="AD82" s="611"/>
      <c r="AE82" s="611"/>
      <c r="AF82" s="145"/>
    </row>
    <row r="83" spans="1:32" ht="30" customHeight="1">
      <c r="A83" s="145"/>
      <c r="B83" s="144"/>
      <c r="C83" s="145"/>
      <c r="D83" s="145"/>
      <c r="E83" s="145"/>
      <c r="F83" s="145"/>
      <c r="G83" s="145"/>
      <c r="H83" s="145"/>
      <c r="I83" s="145"/>
      <c r="K83" s="651" t="s">
        <v>519</v>
      </c>
      <c r="L83" s="651"/>
      <c r="M83" s="651"/>
      <c r="N83" s="651"/>
      <c r="O83" s="651"/>
      <c r="P83" s="651"/>
      <c r="Q83" s="651"/>
      <c r="R83" s="651"/>
      <c r="S83" s="651"/>
      <c r="T83" s="651"/>
      <c r="U83" s="651"/>
      <c r="V83" s="651"/>
      <c r="W83" s="651"/>
      <c r="X83" s="651"/>
      <c r="Y83" s="652"/>
      <c r="Z83" s="653">
        <f>IF(SUM(Z82:Z82)=0,0,ROUND(SUM(Z82:Z82),IF(Z$87="Faible",-INT(LOG(ABS(SUM(Z82:Z82)))),IF(Z$87="Correct",1-INT(LOG(ABS(SUM(Z82:Z82)))),IF(Z$87="Elevé",2-INT(LOG(ABS(SUM(Z82:Z82)))))))))</f>
        <v>0</v>
      </c>
      <c r="AA83" s="654"/>
      <c r="AB83" s="654"/>
      <c r="AC83" s="650" t="str">
        <f>"tCO2e"&amp;IF('8'!$H$7=LISTES!$B$200," / an","")</f>
        <v>tCO2e / an</v>
      </c>
      <c r="AD83" s="650"/>
      <c r="AE83" s="650"/>
      <c r="AF83" s="145"/>
    </row>
    <row r="84" spans="1:32" ht="30" customHeight="1" thickBot="1">
      <c r="A84" s="145"/>
      <c r="B84" s="144"/>
      <c r="C84" s="145"/>
      <c r="D84" s="145"/>
      <c r="E84" s="145"/>
      <c r="F84" s="145"/>
      <c r="G84" s="145"/>
      <c r="H84" s="145"/>
      <c r="I84" s="145"/>
      <c r="K84" s="551"/>
      <c r="L84" s="552"/>
      <c r="M84" s="555"/>
      <c r="N84" s="556"/>
      <c r="O84" s="556"/>
      <c r="P84" s="556"/>
      <c r="Q84" s="556"/>
      <c r="R84" s="556"/>
      <c r="S84" s="556"/>
      <c r="T84" s="556"/>
      <c r="U84" s="556"/>
      <c r="V84" s="556"/>
      <c r="W84" s="556"/>
      <c r="X84" s="556"/>
      <c r="Y84" s="557"/>
      <c r="Z84" s="630"/>
      <c r="AA84" s="631"/>
      <c r="AB84" s="631"/>
      <c r="AC84" s="611"/>
      <c r="AD84" s="611"/>
      <c r="AE84" s="611"/>
      <c r="AF84" s="145"/>
    </row>
    <row r="85" spans="1:32" ht="33.75" customHeight="1" thickTop="1" thickBot="1">
      <c r="A85" s="145"/>
      <c r="B85" s="144"/>
      <c r="C85" s="145"/>
      <c r="D85" s="188"/>
      <c r="E85" s="547" t="s">
        <v>538</v>
      </c>
      <c r="F85" s="547"/>
      <c r="G85" s="547"/>
      <c r="H85" s="547"/>
      <c r="I85" s="547"/>
      <c r="J85" s="547"/>
      <c r="K85" s="651" t="s">
        <v>474</v>
      </c>
      <c r="L85" s="651"/>
      <c r="M85" s="651"/>
      <c r="N85" s="651"/>
      <c r="O85" s="651"/>
      <c r="P85" s="651"/>
      <c r="Q85" s="651"/>
      <c r="R85" s="651"/>
      <c r="S85" s="651"/>
      <c r="T85" s="651"/>
      <c r="U85" s="651"/>
      <c r="V85" s="651"/>
      <c r="W85" s="651"/>
      <c r="X85" s="651"/>
      <c r="Y85" s="652"/>
      <c r="Z85" s="653">
        <f>IF(SUM(Z84:Z84)=0,0,ROUND(SUM(Z84:Z84),IF(Z$87="Faible",-INT(LOG(SUM(Z84:Z84))),IF(Z$87="Correct",1-INT(LOG(SUM(Z84:Z84))),IF(Z$87="Elevé",2-INT(LOG(SUM(Z84:Z84))))))))</f>
        <v>0</v>
      </c>
      <c r="AA85" s="654"/>
      <c r="AB85" s="654"/>
      <c r="AC85" s="650" t="str">
        <f>"tCO2b"&amp;IF('8'!$H$7=LISTES!$B$200," / an","")</f>
        <v>tCO2b / an</v>
      </c>
      <c r="AD85" s="650"/>
      <c r="AE85" s="650"/>
      <c r="AF85" s="145"/>
    </row>
    <row r="86" spans="1:32" ht="30" customHeight="1" thickTop="1" thickBot="1">
      <c r="A86" s="145"/>
      <c r="B86" s="144"/>
      <c r="C86" s="145"/>
      <c r="D86" s="189"/>
      <c r="E86" s="547" t="s">
        <v>520</v>
      </c>
      <c r="F86" s="547"/>
      <c r="G86" s="547"/>
      <c r="H86" s="547"/>
      <c r="I86" s="547"/>
      <c r="J86" s="547"/>
      <c r="K86" s="553" t="s">
        <v>400</v>
      </c>
      <c r="L86" s="553"/>
      <c r="M86" s="553"/>
      <c r="N86" s="553"/>
      <c r="O86" s="553"/>
      <c r="P86" s="553"/>
      <c r="Q86" s="553"/>
      <c r="R86" s="553"/>
      <c r="S86" s="553"/>
      <c r="T86" s="553"/>
      <c r="U86" s="553"/>
      <c r="V86" s="553"/>
      <c r="W86" s="553"/>
      <c r="X86" s="553"/>
      <c r="Y86" s="554"/>
      <c r="Z86" s="633">
        <f>IF('8'!H357=0,0,ROUND('8'!H357,IF(Z$87="Faible",-INT(LOG(ABS('8'!H357))),IF(Z$87="Correct",1-INT(LOG(ABS('8'!H357))),IF(Z$87="Elevé",2-INT(LOG(ABS('8'!H357)))))))/1000)</f>
        <v>-3.3780000000000001</v>
      </c>
      <c r="AA86" s="634"/>
      <c r="AB86" s="634"/>
      <c r="AC86" s="635" t="str">
        <f>"tCO2e"&amp;IF('8'!$H$7=LISTES!$B$200," / an","")</f>
        <v>tCO2e / an</v>
      </c>
      <c r="AD86" s="635"/>
      <c r="AE86" s="635"/>
      <c r="AF86" s="145"/>
    </row>
    <row r="87" spans="1:32" ht="30" customHeight="1" thickTop="1" thickBot="1">
      <c r="A87" s="145"/>
      <c r="B87" s="144"/>
      <c r="C87" s="145"/>
      <c r="D87" s="190"/>
      <c r="E87" s="547" t="s">
        <v>455</v>
      </c>
      <c r="F87" s="547"/>
      <c r="G87" s="547"/>
      <c r="H87" s="547"/>
      <c r="I87" s="547"/>
      <c r="J87" s="547"/>
      <c r="K87" s="548" t="s">
        <v>401</v>
      </c>
      <c r="L87" s="548"/>
      <c r="M87" s="548"/>
      <c r="N87" s="548"/>
      <c r="O87" s="548"/>
      <c r="P87" s="548"/>
      <c r="Q87" s="548"/>
      <c r="R87" s="548"/>
      <c r="S87" s="548"/>
      <c r="T87" s="548"/>
      <c r="U87" s="548"/>
      <c r="V87" s="548"/>
      <c r="W87" s="548"/>
      <c r="X87" s="548"/>
      <c r="Y87" s="549"/>
      <c r="Z87" s="632"/>
      <c r="AA87" s="632"/>
      <c r="AB87" s="632"/>
      <c r="AC87" s="632"/>
      <c r="AD87" s="632"/>
      <c r="AE87" s="632"/>
      <c r="AF87" s="145"/>
    </row>
    <row r="88" spans="1:32" ht="39.9" customHeight="1" thickTop="1">
      <c r="A88" s="145"/>
      <c r="B88" s="144"/>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row>
    <row r="89" spans="1:32" ht="30" customHeight="1">
      <c r="A89" s="145"/>
      <c r="B89" s="144"/>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row>
    <row r="90" spans="1:32" ht="30" customHeight="1">
      <c r="A90" s="145"/>
      <c r="B90" s="144"/>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row>
    <row r="91" spans="1:32" ht="30" customHeight="1">
      <c r="A91" s="145"/>
      <c r="B91" s="144"/>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row>
    <row r="92" spans="1:32" ht="30" customHeight="1">
      <c r="A92" s="145"/>
      <c r="B92" s="144"/>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row>
    <row r="93" spans="1:32" ht="30" customHeight="1">
      <c r="A93" s="145"/>
      <c r="B93" s="144"/>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row>
    <row r="94" spans="1:32" ht="30" customHeight="1">
      <c r="A94" s="145"/>
      <c r="B94" s="144"/>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row>
    <row r="95" spans="1:32" ht="30" customHeight="1">
      <c r="A95" s="145"/>
      <c r="B95" s="144"/>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row>
    <row r="96" spans="1:32" ht="30" customHeight="1">
      <c r="A96" s="145"/>
      <c r="B96" s="144"/>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row>
    <row r="97" spans="1:32" ht="30" customHeight="1">
      <c r="A97" s="145"/>
      <c r="B97" s="144"/>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row>
    <row r="98" spans="1:32" ht="30" customHeight="1">
      <c r="A98" s="145"/>
      <c r="B98" s="144"/>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row>
    <row r="99" spans="1:32" ht="30" customHeight="1">
      <c r="A99" s="145"/>
      <c r="B99" s="144"/>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row>
    <row r="100" spans="1:32" ht="30" customHeight="1">
      <c r="A100" s="145"/>
      <c r="B100" s="144"/>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row>
    <row r="101" spans="1:32" ht="30" customHeight="1">
      <c r="A101" s="145"/>
      <c r="B101" s="144"/>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row>
    <row r="102" spans="1:32" ht="30" customHeight="1">
      <c r="A102" s="145"/>
      <c r="B102" s="144"/>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row>
    <row r="103" spans="1:32" ht="45.9" customHeight="1">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row>
    <row r="104" spans="1:32" ht="30" customHeight="1">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45"/>
    </row>
    <row r="105" spans="1:32" ht="33.9" customHeight="1">
      <c r="A105" s="154"/>
      <c r="B105" s="640" t="s">
        <v>457</v>
      </c>
      <c r="C105" s="640"/>
      <c r="D105" s="640"/>
      <c r="E105" s="640"/>
      <c r="F105" s="640"/>
      <c r="G105" s="640"/>
      <c r="H105" s="640"/>
      <c r="I105" s="640"/>
      <c r="J105" s="640"/>
      <c r="K105" s="640"/>
      <c r="L105" s="640"/>
      <c r="M105" s="640"/>
      <c r="N105" s="640"/>
      <c r="O105" s="640"/>
      <c r="P105" s="640"/>
      <c r="Q105" s="640"/>
      <c r="R105" s="640"/>
      <c r="S105" s="640"/>
      <c r="T105" s="640"/>
      <c r="U105" s="640"/>
      <c r="V105" s="640"/>
      <c r="W105" s="640"/>
      <c r="X105" s="640"/>
      <c r="Y105" s="155"/>
      <c r="Z105" s="155"/>
      <c r="AA105" s="155"/>
      <c r="AB105" s="155"/>
      <c r="AC105" s="154"/>
      <c r="AD105" s="154"/>
      <c r="AE105" s="155"/>
      <c r="AF105" s="145"/>
    </row>
    <row r="106" spans="1:32" ht="30" customHeight="1">
      <c r="A106" s="154"/>
      <c r="B106" s="640"/>
      <c r="C106" s="640"/>
      <c r="D106" s="640"/>
      <c r="E106" s="640"/>
      <c r="F106" s="640"/>
      <c r="G106" s="640"/>
      <c r="H106" s="640"/>
      <c r="I106" s="640"/>
      <c r="J106" s="640"/>
      <c r="K106" s="640"/>
      <c r="L106" s="640"/>
      <c r="M106" s="640"/>
      <c r="N106" s="640"/>
      <c r="O106" s="640"/>
      <c r="P106" s="640"/>
      <c r="Q106" s="640"/>
      <c r="R106" s="640"/>
      <c r="S106" s="640"/>
      <c r="T106" s="640"/>
      <c r="U106" s="640"/>
      <c r="V106" s="640"/>
      <c r="W106" s="640"/>
      <c r="X106" s="640"/>
      <c r="Y106" s="155"/>
      <c r="Z106" s="155"/>
      <c r="AA106" s="155"/>
      <c r="AB106" s="155"/>
      <c r="AC106" s="154"/>
      <c r="AD106" s="154"/>
      <c r="AE106" s="155"/>
      <c r="AF106" s="154"/>
    </row>
    <row r="107" spans="1:32" ht="30" customHeight="1" thickBot="1">
      <c r="A107" s="154"/>
      <c r="B107" s="154"/>
      <c r="C107" s="154"/>
      <c r="D107" s="154"/>
      <c r="E107" s="154"/>
      <c r="F107" s="154"/>
      <c r="G107" s="154"/>
      <c r="H107" s="154"/>
      <c r="I107" s="154"/>
      <c r="J107" s="154"/>
      <c r="K107" s="154"/>
      <c r="L107" s="154"/>
      <c r="M107" s="154"/>
      <c r="N107" s="154"/>
      <c r="O107" s="191"/>
      <c r="P107" s="627" t="s">
        <v>458</v>
      </c>
      <c r="Q107" s="628"/>
      <c r="R107" s="628"/>
      <c r="S107" s="628"/>
      <c r="T107" s="628" t="s">
        <v>459</v>
      </c>
      <c r="U107" s="628"/>
      <c r="V107" s="628"/>
      <c r="W107" s="628"/>
      <c r="X107" s="628"/>
      <c r="Y107" s="628"/>
      <c r="Z107" s="628" t="s">
        <v>460</v>
      </c>
      <c r="AA107" s="628"/>
      <c r="AB107" s="628"/>
      <c r="AC107" s="628"/>
      <c r="AD107" s="628"/>
      <c r="AE107" s="629"/>
      <c r="AF107" s="154"/>
    </row>
    <row r="108" spans="1:32" ht="30" customHeight="1" thickBot="1">
      <c r="A108" s="154"/>
      <c r="B108" s="641" t="s">
        <v>466</v>
      </c>
      <c r="C108" s="641"/>
      <c r="D108" s="641"/>
      <c r="E108" s="641"/>
      <c r="F108" s="641"/>
      <c r="G108" s="641"/>
      <c r="H108" s="641"/>
      <c r="I108" s="642"/>
      <c r="J108" s="636"/>
      <c r="K108" s="637"/>
      <c r="L108" s="637"/>
      <c r="M108" s="637"/>
      <c r="N108" s="638"/>
      <c r="O108" s="191"/>
      <c r="P108" s="644" t="s">
        <v>461</v>
      </c>
      <c r="Q108" s="644"/>
      <c r="R108" s="644"/>
      <c r="S108" s="644"/>
      <c r="T108" s="626" t="s">
        <v>467</v>
      </c>
      <c r="U108" s="626"/>
      <c r="V108" s="626"/>
      <c r="W108" s="626"/>
      <c r="X108" s="626"/>
      <c r="Y108" s="626"/>
      <c r="Z108" s="626" t="s">
        <v>463</v>
      </c>
      <c r="AA108" s="626"/>
      <c r="AB108" s="626"/>
      <c r="AC108" s="626"/>
      <c r="AD108" s="626"/>
      <c r="AE108" s="626"/>
      <c r="AF108" s="154"/>
    </row>
    <row r="109" spans="1:32" ht="30" customHeight="1">
      <c r="A109" s="154"/>
      <c r="B109" s="154"/>
      <c r="C109" s="174"/>
      <c r="D109" s="174"/>
      <c r="E109" s="174"/>
      <c r="F109" s="174"/>
      <c r="G109" s="174"/>
      <c r="H109" s="174"/>
      <c r="I109" s="174"/>
      <c r="J109" s="174"/>
      <c r="K109" s="191"/>
      <c r="L109" s="191"/>
      <c r="M109" s="191"/>
      <c r="N109" s="191"/>
      <c r="O109" s="191"/>
      <c r="P109" s="645"/>
      <c r="Q109" s="645"/>
      <c r="R109" s="645"/>
      <c r="S109" s="645"/>
      <c r="T109" s="625"/>
      <c r="U109" s="625"/>
      <c r="V109" s="625"/>
      <c r="W109" s="625"/>
      <c r="X109" s="625"/>
      <c r="Y109" s="625"/>
      <c r="Z109" s="625"/>
      <c r="AA109" s="625"/>
      <c r="AB109" s="625"/>
      <c r="AC109" s="625"/>
      <c r="AD109" s="625"/>
      <c r="AE109" s="625"/>
      <c r="AF109" s="154"/>
    </row>
    <row r="110" spans="1:32" ht="30" customHeight="1">
      <c r="A110" s="154"/>
      <c r="B110" s="643" t="s">
        <v>473</v>
      </c>
      <c r="C110" s="643"/>
      <c r="D110" s="643"/>
      <c r="E110" s="643"/>
      <c r="F110" s="643"/>
      <c r="G110" s="643"/>
      <c r="H110" s="643"/>
      <c r="I110" s="643"/>
      <c r="J110" s="643"/>
      <c r="K110" s="643"/>
      <c r="L110" s="643"/>
      <c r="M110" s="643"/>
      <c r="N110" s="643"/>
      <c r="O110" s="191"/>
      <c r="P110" s="645" t="s">
        <v>462</v>
      </c>
      <c r="Q110" s="645"/>
      <c r="R110" s="645"/>
      <c r="S110" s="645"/>
      <c r="T110" s="625" t="s">
        <v>468</v>
      </c>
      <c r="U110" s="625"/>
      <c r="V110" s="625"/>
      <c r="W110" s="625"/>
      <c r="X110" s="625"/>
      <c r="Y110" s="625"/>
      <c r="Z110" s="625" t="s">
        <v>464</v>
      </c>
      <c r="AA110" s="625"/>
      <c r="AB110" s="625"/>
      <c r="AC110" s="625"/>
      <c r="AD110" s="625"/>
      <c r="AE110" s="625"/>
      <c r="AF110" s="154"/>
    </row>
    <row r="111" spans="1:32" ht="30" customHeight="1">
      <c r="A111" s="154"/>
      <c r="B111" s="647" t="s">
        <v>470</v>
      </c>
      <c r="C111" s="647"/>
      <c r="D111" s="647"/>
      <c r="E111" s="647"/>
      <c r="F111" s="647"/>
      <c r="G111" s="647"/>
      <c r="H111" s="647"/>
      <c r="I111" s="647"/>
      <c r="J111" s="639"/>
      <c r="K111" s="639"/>
      <c r="L111" s="639"/>
      <c r="M111" s="639"/>
      <c r="N111" s="639"/>
      <c r="O111" s="191"/>
      <c r="P111" s="645"/>
      <c r="Q111" s="645"/>
      <c r="R111" s="645"/>
      <c r="S111" s="645"/>
      <c r="T111" s="625"/>
      <c r="U111" s="625"/>
      <c r="V111" s="625"/>
      <c r="W111" s="625"/>
      <c r="X111" s="625"/>
      <c r="Y111" s="625"/>
      <c r="Z111" s="625"/>
      <c r="AA111" s="625"/>
      <c r="AB111" s="625"/>
      <c r="AC111" s="625"/>
      <c r="AD111" s="625"/>
      <c r="AE111" s="625"/>
      <c r="AF111" s="154"/>
    </row>
    <row r="112" spans="1:32" ht="30" customHeight="1">
      <c r="A112" s="154"/>
      <c r="B112" s="647" t="s">
        <v>471</v>
      </c>
      <c r="C112" s="647"/>
      <c r="D112" s="647"/>
      <c r="E112" s="647"/>
      <c r="F112" s="647"/>
      <c r="G112" s="647"/>
      <c r="H112" s="647"/>
      <c r="I112" s="647"/>
      <c r="J112" s="639"/>
      <c r="K112" s="639"/>
      <c r="L112" s="639"/>
      <c r="M112" s="639"/>
      <c r="N112" s="639"/>
      <c r="O112" s="191"/>
      <c r="P112" s="646" t="s">
        <v>508</v>
      </c>
      <c r="Q112" s="645"/>
      <c r="R112" s="645"/>
      <c r="S112" s="645"/>
      <c r="T112" s="625" t="s">
        <v>469</v>
      </c>
      <c r="U112" s="625"/>
      <c r="V112" s="625"/>
      <c r="W112" s="625"/>
      <c r="X112" s="625"/>
      <c r="Y112" s="625"/>
      <c r="Z112" s="625" t="s">
        <v>465</v>
      </c>
      <c r="AA112" s="625"/>
      <c r="AB112" s="625"/>
      <c r="AC112" s="625"/>
      <c r="AD112" s="625"/>
      <c r="AE112" s="625"/>
      <c r="AF112" s="154"/>
    </row>
    <row r="113" spans="1:16384" ht="30" customHeight="1">
      <c r="A113" s="154"/>
      <c r="B113" s="647" t="s">
        <v>472</v>
      </c>
      <c r="C113" s="647"/>
      <c r="D113" s="647"/>
      <c r="E113" s="647"/>
      <c r="F113" s="647"/>
      <c r="G113" s="647"/>
      <c r="H113" s="647"/>
      <c r="I113" s="647"/>
      <c r="J113" s="639"/>
      <c r="K113" s="639"/>
      <c r="L113" s="639"/>
      <c r="M113" s="639"/>
      <c r="N113" s="639"/>
      <c r="O113" s="191"/>
      <c r="P113" s="645"/>
      <c r="Q113" s="645"/>
      <c r="R113" s="645"/>
      <c r="S113" s="645"/>
      <c r="T113" s="625"/>
      <c r="U113" s="625"/>
      <c r="V113" s="625"/>
      <c r="W113" s="625"/>
      <c r="X113" s="625"/>
      <c r="Y113" s="625"/>
      <c r="Z113" s="625"/>
      <c r="AA113" s="625"/>
      <c r="AB113" s="625"/>
      <c r="AC113" s="625"/>
      <c r="AD113" s="625"/>
      <c r="AE113" s="625"/>
      <c r="AF113" s="154"/>
    </row>
    <row r="114" spans="1:16384" ht="30" customHeight="1">
      <c r="A114" s="154"/>
      <c r="B114" s="154"/>
      <c r="C114" s="174"/>
      <c r="D114" s="174"/>
      <c r="E114" s="174"/>
      <c r="F114" s="174"/>
      <c r="G114" s="174"/>
      <c r="H114" s="174"/>
      <c r="I114" s="174"/>
      <c r="J114" s="174"/>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156"/>
      <c r="CV114" s="156"/>
      <c r="CW114" s="156"/>
      <c r="CX114" s="156"/>
      <c r="CY114" s="156"/>
      <c r="CZ114" s="156"/>
      <c r="DA114" s="156"/>
      <c r="DB114" s="156"/>
      <c r="DC114" s="156"/>
      <c r="DD114" s="156"/>
      <c r="DE114" s="156"/>
      <c r="DF114" s="156"/>
      <c r="DG114" s="156"/>
      <c r="DH114" s="156"/>
      <c r="DI114" s="156"/>
      <c r="DJ114" s="156"/>
      <c r="DK114" s="156"/>
      <c r="DL114" s="156"/>
      <c r="DM114" s="156"/>
      <c r="DN114" s="156"/>
      <c r="DO114" s="156"/>
      <c r="DP114" s="156"/>
      <c r="DQ114" s="156"/>
      <c r="DR114" s="156"/>
      <c r="DS114" s="156"/>
      <c r="DT114" s="156"/>
      <c r="DU114" s="156"/>
      <c r="DV114" s="156"/>
      <c r="DW114" s="156"/>
      <c r="DX114" s="156"/>
      <c r="DY114" s="156"/>
      <c r="DZ114" s="156"/>
      <c r="EA114" s="156"/>
      <c r="EB114" s="156"/>
      <c r="EC114" s="156"/>
      <c r="ED114" s="156"/>
      <c r="EE114" s="156"/>
      <c r="EF114" s="156"/>
      <c r="EG114" s="156"/>
      <c r="EH114" s="156"/>
      <c r="EI114" s="156"/>
      <c r="EJ114" s="156"/>
      <c r="EK114" s="156"/>
      <c r="EL114" s="156"/>
      <c r="EM114" s="156"/>
      <c r="EN114" s="156"/>
      <c r="EO114" s="156"/>
      <c r="EP114" s="156"/>
      <c r="EQ114" s="156"/>
      <c r="ER114" s="156"/>
      <c r="ES114" s="156"/>
      <c r="ET114" s="156"/>
      <c r="EU114" s="156"/>
      <c r="EV114" s="156"/>
      <c r="EW114" s="156"/>
      <c r="EX114" s="156"/>
      <c r="EY114" s="156"/>
      <c r="EZ114" s="156"/>
      <c r="FA114" s="156"/>
      <c r="FB114" s="156"/>
      <c r="FC114" s="156"/>
      <c r="FD114" s="156"/>
      <c r="FE114" s="156"/>
      <c r="FF114" s="156"/>
      <c r="FG114" s="156"/>
      <c r="FH114" s="156"/>
      <c r="FI114" s="156"/>
      <c r="FJ114" s="156"/>
      <c r="FK114" s="156"/>
      <c r="FL114" s="156"/>
      <c r="FM114" s="156"/>
      <c r="FN114" s="156"/>
      <c r="FO114" s="156"/>
      <c r="FP114" s="156"/>
      <c r="FQ114" s="156"/>
      <c r="FR114" s="156"/>
      <c r="FS114" s="156"/>
      <c r="FT114" s="156"/>
      <c r="FU114" s="156"/>
      <c r="FV114" s="156"/>
      <c r="FW114" s="156"/>
      <c r="FX114" s="156"/>
      <c r="FY114" s="156"/>
      <c r="FZ114" s="156"/>
      <c r="GA114" s="156"/>
      <c r="GB114" s="156"/>
      <c r="GC114" s="156"/>
      <c r="GD114" s="156"/>
      <c r="GE114" s="156"/>
      <c r="GF114" s="156"/>
      <c r="GG114" s="156"/>
      <c r="GH114" s="156"/>
      <c r="GI114" s="156"/>
      <c r="GJ114" s="156"/>
      <c r="GK114" s="156"/>
      <c r="GL114" s="156"/>
      <c r="GM114" s="156"/>
      <c r="GN114" s="156"/>
      <c r="GO114" s="156"/>
      <c r="GP114" s="156"/>
      <c r="GQ114" s="156"/>
      <c r="GR114" s="156"/>
      <c r="GS114" s="156"/>
      <c r="GT114" s="156"/>
      <c r="GU114" s="156"/>
      <c r="GV114" s="156"/>
      <c r="GW114" s="156"/>
      <c r="GX114" s="156"/>
      <c r="GY114" s="156"/>
      <c r="GZ114" s="156"/>
      <c r="HA114" s="156"/>
      <c r="HB114" s="156"/>
      <c r="HC114" s="156"/>
      <c r="HD114" s="156"/>
      <c r="HE114" s="156"/>
      <c r="HF114" s="156"/>
      <c r="HG114" s="156"/>
      <c r="HH114" s="156"/>
      <c r="HI114" s="156"/>
      <c r="HJ114" s="156"/>
      <c r="HK114" s="156"/>
      <c r="HL114" s="156"/>
      <c r="HM114" s="156"/>
      <c r="HN114" s="156"/>
      <c r="HO114" s="156"/>
      <c r="HP114" s="156"/>
      <c r="HQ114" s="156"/>
      <c r="HR114" s="156"/>
      <c r="HS114" s="156"/>
      <c r="HT114" s="156"/>
      <c r="HU114" s="156"/>
      <c r="HV114" s="156"/>
      <c r="HW114" s="156"/>
      <c r="HX114" s="156"/>
      <c r="HY114" s="156"/>
      <c r="HZ114" s="156"/>
      <c r="IA114" s="156"/>
      <c r="IB114" s="156"/>
      <c r="IC114" s="156"/>
      <c r="ID114" s="156"/>
      <c r="IE114" s="156"/>
      <c r="IF114" s="156"/>
      <c r="IG114" s="156"/>
      <c r="IH114" s="156"/>
      <c r="II114" s="156"/>
      <c r="IJ114" s="156"/>
      <c r="IK114" s="156"/>
      <c r="IL114" s="156"/>
      <c r="IM114" s="156"/>
      <c r="IN114" s="156"/>
      <c r="IO114" s="156"/>
      <c r="IP114" s="156"/>
      <c r="IQ114" s="156"/>
      <c r="IR114" s="156"/>
      <c r="IS114" s="156"/>
      <c r="IT114" s="156"/>
      <c r="IU114" s="156"/>
      <c r="IV114" s="156"/>
      <c r="IW114" s="156"/>
      <c r="IX114" s="156"/>
      <c r="IY114" s="156"/>
      <c r="IZ114" s="156"/>
      <c r="JA114" s="156"/>
      <c r="JB114" s="156"/>
      <c r="JC114" s="156"/>
      <c r="JD114" s="156"/>
      <c r="JE114" s="156"/>
      <c r="JF114" s="156"/>
      <c r="JG114" s="156"/>
      <c r="JH114" s="156"/>
      <c r="JI114" s="156"/>
      <c r="JJ114" s="156"/>
      <c r="JK114" s="156"/>
      <c r="JL114" s="156"/>
      <c r="JM114" s="156"/>
      <c r="JN114" s="156"/>
      <c r="JO114" s="156"/>
      <c r="JP114" s="156"/>
      <c r="JQ114" s="156"/>
      <c r="JR114" s="156"/>
      <c r="JS114" s="156"/>
      <c r="JT114" s="156"/>
      <c r="JU114" s="156"/>
      <c r="JV114" s="156"/>
      <c r="JW114" s="156"/>
      <c r="JX114" s="156"/>
      <c r="JY114" s="156"/>
      <c r="JZ114" s="156"/>
      <c r="KA114" s="156"/>
      <c r="KB114" s="156"/>
      <c r="KC114" s="156"/>
      <c r="KD114" s="156"/>
      <c r="KE114" s="156"/>
      <c r="KF114" s="156"/>
      <c r="KG114" s="156"/>
      <c r="KH114" s="156"/>
      <c r="KI114" s="156"/>
      <c r="KJ114" s="156"/>
      <c r="KK114" s="156"/>
      <c r="KL114" s="156"/>
      <c r="KM114" s="156"/>
      <c r="KN114" s="156"/>
      <c r="KO114" s="156"/>
      <c r="KP114" s="156"/>
      <c r="KQ114" s="156"/>
      <c r="KR114" s="156"/>
      <c r="KS114" s="156"/>
      <c r="KT114" s="156"/>
      <c r="KU114" s="156"/>
      <c r="KV114" s="156"/>
      <c r="KW114" s="156"/>
      <c r="KX114" s="156"/>
      <c r="KY114" s="156"/>
      <c r="KZ114" s="156"/>
      <c r="LA114" s="156"/>
      <c r="LB114" s="156"/>
      <c r="LC114" s="156"/>
      <c r="LD114" s="156"/>
      <c r="LE114" s="156"/>
      <c r="LF114" s="156"/>
      <c r="LG114" s="156"/>
      <c r="LH114" s="156"/>
      <c r="LI114" s="156"/>
      <c r="LJ114" s="156"/>
      <c r="LK114" s="156"/>
      <c r="LL114" s="156"/>
      <c r="LM114" s="156"/>
      <c r="LN114" s="156"/>
      <c r="LO114" s="156"/>
      <c r="LP114" s="156"/>
      <c r="LQ114" s="156"/>
      <c r="LR114" s="156"/>
      <c r="LS114" s="156"/>
      <c r="LT114" s="156"/>
      <c r="LU114" s="156"/>
      <c r="LV114" s="156"/>
      <c r="LW114" s="156"/>
      <c r="LX114" s="156"/>
      <c r="LY114" s="156"/>
      <c r="LZ114" s="156"/>
      <c r="MA114" s="156"/>
      <c r="MB114" s="156"/>
      <c r="MC114" s="156"/>
      <c r="MD114" s="156"/>
      <c r="ME114" s="156"/>
      <c r="MF114" s="156"/>
      <c r="MG114" s="156"/>
      <c r="MH114" s="156"/>
      <c r="MI114" s="156"/>
      <c r="MJ114" s="156"/>
      <c r="MK114" s="156"/>
      <c r="ML114" s="156"/>
      <c r="MM114" s="156"/>
      <c r="MN114" s="156"/>
      <c r="MO114" s="156"/>
      <c r="MP114" s="156"/>
      <c r="MQ114" s="156"/>
      <c r="MR114" s="156"/>
      <c r="MS114" s="156"/>
      <c r="MT114" s="156"/>
      <c r="MU114" s="156"/>
      <c r="MV114" s="156"/>
      <c r="MW114" s="156"/>
      <c r="MX114" s="156"/>
      <c r="MY114" s="156"/>
      <c r="MZ114" s="156"/>
      <c r="NA114" s="156"/>
      <c r="NB114" s="156"/>
      <c r="NC114" s="156"/>
      <c r="ND114" s="156"/>
      <c r="NE114" s="156"/>
      <c r="NF114" s="156"/>
      <c r="NG114" s="156"/>
      <c r="NH114" s="156"/>
      <c r="NI114" s="156"/>
      <c r="NJ114" s="156"/>
      <c r="NK114" s="156"/>
      <c r="NL114" s="156"/>
      <c r="NM114" s="156"/>
      <c r="NN114" s="156"/>
      <c r="NO114" s="156"/>
      <c r="NP114" s="156"/>
      <c r="NQ114" s="156"/>
      <c r="NR114" s="156"/>
      <c r="NS114" s="156"/>
      <c r="NT114" s="156"/>
      <c r="NU114" s="156"/>
      <c r="NV114" s="156"/>
      <c r="NW114" s="156"/>
      <c r="NX114" s="156"/>
      <c r="NY114" s="156"/>
      <c r="NZ114" s="156"/>
      <c r="OA114" s="156"/>
      <c r="OB114" s="156"/>
      <c r="OC114" s="156"/>
      <c r="OD114" s="156"/>
      <c r="OE114" s="156"/>
      <c r="OF114" s="156"/>
      <c r="OG114" s="156"/>
      <c r="OH114" s="156"/>
      <c r="OI114" s="156"/>
      <c r="OJ114" s="156"/>
      <c r="OK114" s="156"/>
      <c r="OL114" s="156"/>
      <c r="OM114" s="156"/>
      <c r="ON114" s="156"/>
      <c r="OO114" s="156"/>
      <c r="OP114" s="156"/>
      <c r="OQ114" s="156"/>
      <c r="OR114" s="156"/>
      <c r="OS114" s="156"/>
      <c r="OT114" s="156"/>
      <c r="OU114" s="156"/>
      <c r="OV114" s="156"/>
      <c r="OW114" s="156"/>
      <c r="OX114" s="156"/>
      <c r="OY114" s="156"/>
      <c r="OZ114" s="156"/>
      <c r="PA114" s="156"/>
      <c r="PB114" s="156"/>
      <c r="PC114" s="156"/>
      <c r="PD114" s="156"/>
      <c r="PE114" s="156"/>
      <c r="PF114" s="156"/>
      <c r="PG114" s="156"/>
      <c r="PH114" s="156"/>
      <c r="PI114" s="156"/>
      <c r="PJ114" s="156"/>
      <c r="PK114" s="156"/>
      <c r="PL114" s="156"/>
      <c r="PM114" s="156"/>
      <c r="PN114" s="156"/>
      <c r="PO114" s="156"/>
      <c r="PP114" s="156"/>
      <c r="PQ114" s="156"/>
      <c r="PR114" s="156"/>
      <c r="PS114" s="156"/>
      <c r="PT114" s="156"/>
      <c r="PU114" s="156"/>
      <c r="PV114" s="156"/>
      <c r="PW114" s="156"/>
      <c r="PX114" s="156"/>
      <c r="PY114" s="156"/>
      <c r="PZ114" s="156"/>
      <c r="QA114" s="156"/>
      <c r="QB114" s="156"/>
      <c r="QC114" s="156"/>
      <c r="QD114" s="156"/>
      <c r="QE114" s="156"/>
      <c r="QF114" s="156"/>
      <c r="QG114" s="156"/>
      <c r="QH114" s="156"/>
      <c r="QI114" s="156"/>
      <c r="QJ114" s="156"/>
      <c r="QK114" s="156"/>
      <c r="QL114" s="156"/>
      <c r="QM114" s="156"/>
      <c r="QN114" s="156"/>
      <c r="QO114" s="156"/>
      <c r="QP114" s="156"/>
      <c r="QQ114" s="156"/>
      <c r="QR114" s="156"/>
      <c r="QS114" s="156"/>
      <c r="QT114" s="156"/>
      <c r="QU114" s="156"/>
      <c r="QV114" s="156"/>
      <c r="QW114" s="156"/>
      <c r="QX114" s="156"/>
      <c r="QY114" s="156"/>
      <c r="QZ114" s="156"/>
      <c r="RA114" s="156"/>
      <c r="RB114" s="156"/>
      <c r="RC114" s="156"/>
      <c r="RD114" s="156"/>
      <c r="RE114" s="156"/>
      <c r="RF114" s="156"/>
      <c r="RG114" s="156"/>
      <c r="RH114" s="156"/>
      <c r="RI114" s="156"/>
      <c r="RJ114" s="156"/>
      <c r="RK114" s="156"/>
      <c r="RL114" s="156"/>
      <c r="RM114" s="156"/>
      <c r="RN114" s="156"/>
      <c r="RO114" s="156"/>
      <c r="RP114" s="156"/>
      <c r="RQ114" s="156"/>
      <c r="RR114" s="156"/>
      <c r="RS114" s="156"/>
      <c r="RT114" s="156"/>
      <c r="RU114" s="156"/>
      <c r="RV114" s="156"/>
      <c r="RW114" s="156"/>
      <c r="RX114" s="156"/>
      <c r="RY114" s="156"/>
      <c r="RZ114" s="156"/>
      <c r="SA114" s="156"/>
      <c r="SB114" s="156"/>
      <c r="SC114" s="156"/>
      <c r="SD114" s="156"/>
      <c r="SE114" s="156"/>
      <c r="SF114" s="156"/>
      <c r="SG114" s="156"/>
      <c r="SH114" s="156"/>
      <c r="SI114" s="156"/>
      <c r="SJ114" s="156"/>
      <c r="SK114" s="156"/>
      <c r="SL114" s="156"/>
      <c r="SM114" s="156"/>
      <c r="SN114" s="156"/>
      <c r="SO114" s="156"/>
      <c r="SP114" s="156"/>
      <c r="SQ114" s="156"/>
      <c r="SR114" s="156"/>
      <c r="SS114" s="156"/>
      <c r="ST114" s="156"/>
      <c r="SU114" s="156"/>
      <c r="SV114" s="156"/>
      <c r="SW114" s="156"/>
      <c r="SX114" s="156"/>
      <c r="SY114" s="156"/>
      <c r="SZ114" s="156"/>
      <c r="TA114" s="156"/>
      <c r="TB114" s="156"/>
      <c r="TC114" s="156"/>
      <c r="TD114" s="156"/>
      <c r="TE114" s="156"/>
      <c r="TF114" s="156"/>
      <c r="TG114" s="156"/>
      <c r="TH114" s="156"/>
      <c r="TI114" s="156"/>
      <c r="TJ114" s="156"/>
      <c r="TK114" s="156"/>
      <c r="TL114" s="156"/>
      <c r="TM114" s="156"/>
      <c r="TN114" s="156"/>
      <c r="TO114" s="156"/>
      <c r="TP114" s="156"/>
      <c r="TQ114" s="156"/>
      <c r="TR114" s="156"/>
      <c r="TS114" s="156"/>
      <c r="TT114" s="156"/>
      <c r="TU114" s="156"/>
      <c r="TV114" s="156"/>
      <c r="TW114" s="156"/>
      <c r="TX114" s="156"/>
      <c r="TY114" s="156"/>
      <c r="TZ114" s="156"/>
      <c r="UA114" s="156"/>
      <c r="UB114" s="156"/>
      <c r="UC114" s="156"/>
      <c r="UD114" s="156"/>
      <c r="UE114" s="156"/>
      <c r="UF114" s="156"/>
      <c r="UG114" s="156"/>
      <c r="UH114" s="156"/>
      <c r="UI114" s="156"/>
      <c r="UJ114" s="156"/>
      <c r="UK114" s="156"/>
      <c r="UL114" s="156"/>
      <c r="UM114" s="156"/>
      <c r="UN114" s="156"/>
      <c r="UO114" s="156"/>
      <c r="UP114" s="156"/>
      <c r="UQ114" s="156"/>
      <c r="UR114" s="156"/>
      <c r="US114" s="156"/>
      <c r="UT114" s="156"/>
      <c r="UU114" s="156"/>
      <c r="UV114" s="156"/>
      <c r="UW114" s="156"/>
      <c r="UX114" s="156"/>
      <c r="UY114" s="156"/>
      <c r="UZ114" s="156"/>
      <c r="VA114" s="156"/>
      <c r="VB114" s="156"/>
      <c r="VC114" s="156"/>
      <c r="VD114" s="156"/>
      <c r="VE114" s="156"/>
      <c r="VF114" s="156"/>
      <c r="VG114" s="156"/>
      <c r="VH114" s="156"/>
      <c r="VI114" s="156"/>
      <c r="VJ114" s="156"/>
      <c r="VK114" s="156"/>
      <c r="VL114" s="156"/>
      <c r="VM114" s="156"/>
      <c r="VN114" s="156"/>
      <c r="VO114" s="156"/>
      <c r="VP114" s="156"/>
      <c r="VQ114" s="156"/>
      <c r="VR114" s="156"/>
      <c r="VS114" s="156"/>
      <c r="VT114" s="156"/>
      <c r="VU114" s="156"/>
      <c r="VV114" s="156"/>
      <c r="VW114" s="156"/>
      <c r="VX114" s="156"/>
      <c r="VY114" s="156"/>
      <c r="VZ114" s="156"/>
      <c r="WA114" s="156"/>
      <c r="WB114" s="156"/>
      <c r="WC114" s="156"/>
      <c r="WD114" s="156"/>
      <c r="WE114" s="156"/>
      <c r="WF114" s="156"/>
      <c r="WG114" s="156"/>
      <c r="WH114" s="156"/>
      <c r="WI114" s="156"/>
      <c r="WJ114" s="156"/>
      <c r="WK114" s="156"/>
      <c r="WL114" s="156"/>
      <c r="WM114" s="156"/>
      <c r="WN114" s="156"/>
      <c r="WO114" s="156"/>
      <c r="WP114" s="156"/>
      <c r="WQ114" s="156"/>
      <c r="WR114" s="156"/>
      <c r="WS114" s="156"/>
      <c r="WT114" s="156"/>
      <c r="WU114" s="156"/>
      <c r="WV114" s="156"/>
      <c r="WW114" s="156"/>
      <c r="WX114" s="156"/>
      <c r="WY114" s="156"/>
      <c r="WZ114" s="156"/>
      <c r="XA114" s="156"/>
      <c r="XB114" s="156"/>
      <c r="XC114" s="156"/>
      <c r="XD114" s="156"/>
      <c r="XE114" s="156"/>
      <c r="XF114" s="156"/>
      <c r="XG114" s="156"/>
      <c r="XH114" s="156"/>
      <c r="XI114" s="156"/>
      <c r="XJ114" s="156"/>
      <c r="XK114" s="156"/>
      <c r="XL114" s="156"/>
      <c r="XM114" s="156"/>
      <c r="XN114" s="156"/>
      <c r="XO114" s="156"/>
      <c r="XP114" s="156"/>
      <c r="XQ114" s="156"/>
      <c r="XR114" s="156"/>
      <c r="XS114" s="156"/>
      <c r="XT114" s="156"/>
      <c r="XU114" s="156"/>
      <c r="XV114" s="156"/>
      <c r="XW114" s="156"/>
      <c r="XX114" s="156"/>
      <c r="XY114" s="156"/>
      <c r="XZ114" s="156"/>
      <c r="YA114" s="156"/>
      <c r="YB114" s="156"/>
      <c r="YC114" s="156"/>
      <c r="YD114" s="156"/>
      <c r="YE114" s="156"/>
      <c r="YF114" s="156"/>
      <c r="YG114" s="156"/>
      <c r="YH114" s="156"/>
      <c r="YI114" s="156"/>
      <c r="YJ114" s="156"/>
      <c r="YK114" s="156"/>
      <c r="YL114" s="156"/>
      <c r="YM114" s="156"/>
      <c r="YN114" s="156"/>
      <c r="YO114" s="156"/>
      <c r="YP114" s="156"/>
      <c r="YQ114" s="156"/>
      <c r="YR114" s="156"/>
      <c r="YS114" s="156"/>
      <c r="YT114" s="156"/>
      <c r="YU114" s="156"/>
      <c r="YV114" s="156"/>
      <c r="YW114" s="156"/>
      <c r="YX114" s="156"/>
      <c r="YY114" s="156"/>
      <c r="YZ114" s="156"/>
      <c r="ZA114" s="156"/>
      <c r="ZB114" s="156"/>
      <c r="ZC114" s="156"/>
      <c r="ZD114" s="156"/>
      <c r="ZE114" s="156"/>
      <c r="ZF114" s="156"/>
      <c r="ZG114" s="156"/>
      <c r="ZH114" s="156"/>
      <c r="ZI114" s="156"/>
      <c r="ZJ114" s="156"/>
      <c r="ZK114" s="156"/>
      <c r="ZL114" s="156"/>
      <c r="ZM114" s="156"/>
      <c r="ZN114" s="156"/>
      <c r="ZO114" s="156"/>
      <c r="ZP114" s="156"/>
      <c r="ZQ114" s="156"/>
      <c r="ZR114" s="156"/>
      <c r="ZS114" s="156"/>
      <c r="ZT114" s="156"/>
      <c r="ZU114" s="156"/>
      <c r="ZV114" s="156"/>
      <c r="ZW114" s="156"/>
      <c r="ZX114" s="156"/>
      <c r="ZY114" s="156"/>
      <c r="ZZ114" s="156"/>
      <c r="AAA114" s="156"/>
      <c r="AAB114" s="156"/>
      <c r="AAC114" s="156"/>
      <c r="AAD114" s="156"/>
      <c r="AAE114" s="156"/>
      <c r="AAF114" s="156"/>
      <c r="AAG114" s="156"/>
      <c r="AAH114" s="156"/>
      <c r="AAI114" s="156"/>
      <c r="AAJ114" s="156"/>
      <c r="AAK114" s="156"/>
      <c r="AAL114" s="156"/>
      <c r="AAM114" s="156"/>
      <c r="AAN114" s="156"/>
      <c r="AAO114" s="156"/>
      <c r="AAP114" s="156"/>
      <c r="AAQ114" s="156"/>
      <c r="AAR114" s="156"/>
      <c r="AAS114" s="156"/>
      <c r="AAT114" s="156"/>
      <c r="AAU114" s="156"/>
      <c r="AAV114" s="156"/>
      <c r="AAW114" s="156"/>
      <c r="AAX114" s="156"/>
      <c r="AAY114" s="156"/>
      <c r="AAZ114" s="156"/>
      <c r="ABA114" s="156"/>
      <c r="ABB114" s="156"/>
      <c r="ABC114" s="156"/>
      <c r="ABD114" s="156"/>
      <c r="ABE114" s="156"/>
      <c r="ABF114" s="156"/>
      <c r="ABG114" s="156"/>
      <c r="ABH114" s="156"/>
      <c r="ABI114" s="156"/>
      <c r="ABJ114" s="156"/>
      <c r="ABK114" s="156"/>
      <c r="ABL114" s="156"/>
      <c r="ABM114" s="156"/>
      <c r="ABN114" s="156"/>
      <c r="ABO114" s="156"/>
      <c r="ABP114" s="156"/>
      <c r="ABQ114" s="156"/>
      <c r="ABR114" s="156"/>
      <c r="ABS114" s="156"/>
      <c r="ABT114" s="156"/>
      <c r="ABU114" s="156"/>
      <c r="ABV114" s="156"/>
      <c r="ABW114" s="156"/>
      <c r="ABX114" s="156"/>
      <c r="ABY114" s="156"/>
      <c r="ABZ114" s="156"/>
      <c r="ACA114" s="156"/>
      <c r="ACB114" s="156"/>
      <c r="ACC114" s="156"/>
      <c r="ACD114" s="156"/>
      <c r="ACE114" s="156"/>
      <c r="ACF114" s="156"/>
      <c r="ACG114" s="156"/>
      <c r="ACH114" s="156"/>
      <c r="ACI114" s="156"/>
      <c r="ACJ114" s="156"/>
      <c r="ACK114" s="156"/>
      <c r="ACL114" s="156"/>
      <c r="ACM114" s="156"/>
      <c r="ACN114" s="156"/>
      <c r="ACO114" s="156"/>
      <c r="ACP114" s="156"/>
      <c r="ACQ114" s="156"/>
      <c r="ACR114" s="156"/>
      <c r="ACS114" s="156"/>
      <c r="ACT114" s="156"/>
      <c r="ACU114" s="156"/>
      <c r="ACV114" s="156"/>
      <c r="ACW114" s="156"/>
      <c r="ACX114" s="156"/>
      <c r="ACY114" s="156"/>
      <c r="ACZ114" s="156"/>
      <c r="ADA114" s="156"/>
      <c r="ADB114" s="156"/>
      <c r="ADC114" s="156"/>
      <c r="ADD114" s="156"/>
      <c r="ADE114" s="156"/>
      <c r="ADF114" s="156"/>
      <c r="ADG114" s="156"/>
      <c r="ADH114" s="156"/>
      <c r="ADI114" s="156"/>
      <c r="ADJ114" s="156"/>
      <c r="ADK114" s="156"/>
      <c r="ADL114" s="156"/>
      <c r="ADM114" s="156"/>
      <c r="ADN114" s="156"/>
      <c r="ADO114" s="156"/>
      <c r="ADP114" s="156"/>
      <c r="ADQ114" s="156"/>
      <c r="ADR114" s="156"/>
      <c r="ADS114" s="156"/>
      <c r="ADT114" s="156"/>
      <c r="ADU114" s="156"/>
      <c r="ADV114" s="156"/>
      <c r="ADW114" s="156"/>
      <c r="ADX114" s="156"/>
      <c r="ADY114" s="156"/>
      <c r="ADZ114" s="156"/>
      <c r="AEA114" s="156"/>
      <c r="AEB114" s="156"/>
      <c r="AEC114" s="156"/>
      <c r="AED114" s="156"/>
      <c r="AEE114" s="156"/>
      <c r="AEF114" s="156"/>
      <c r="AEG114" s="156"/>
      <c r="AEH114" s="156"/>
      <c r="AEI114" s="156"/>
      <c r="AEJ114" s="156"/>
      <c r="AEK114" s="156"/>
      <c r="AEL114" s="156"/>
      <c r="AEM114" s="156"/>
      <c r="AEN114" s="156"/>
      <c r="AEO114" s="156"/>
      <c r="AEP114" s="156"/>
      <c r="AEQ114" s="156"/>
      <c r="AER114" s="156"/>
      <c r="AES114" s="156"/>
      <c r="AET114" s="156"/>
      <c r="AEU114" s="156"/>
      <c r="AEV114" s="156"/>
      <c r="AEW114" s="156"/>
      <c r="AEX114" s="156"/>
      <c r="AEY114" s="156"/>
      <c r="AEZ114" s="156"/>
      <c r="AFA114" s="156"/>
      <c r="AFB114" s="156"/>
      <c r="AFC114" s="156"/>
      <c r="AFD114" s="156"/>
      <c r="AFE114" s="156"/>
      <c r="AFF114" s="156"/>
      <c r="AFG114" s="156"/>
      <c r="AFH114" s="156"/>
      <c r="AFI114" s="156"/>
      <c r="AFJ114" s="156"/>
      <c r="AFK114" s="156"/>
      <c r="AFL114" s="156"/>
      <c r="AFM114" s="156"/>
      <c r="AFN114" s="156"/>
      <c r="AFO114" s="156"/>
      <c r="AFP114" s="156"/>
      <c r="AFQ114" s="156"/>
      <c r="AFR114" s="156"/>
      <c r="AFS114" s="156"/>
      <c r="AFT114" s="156"/>
      <c r="AFU114" s="156"/>
      <c r="AFV114" s="156"/>
      <c r="AFW114" s="156"/>
      <c r="AFX114" s="156"/>
      <c r="AFY114" s="156"/>
      <c r="AFZ114" s="156"/>
      <c r="AGA114" s="156"/>
      <c r="AGB114" s="156"/>
      <c r="AGC114" s="156"/>
      <c r="AGD114" s="156"/>
      <c r="AGE114" s="156"/>
      <c r="AGF114" s="156"/>
      <c r="AGG114" s="156"/>
      <c r="AGH114" s="156"/>
      <c r="AGI114" s="156"/>
      <c r="AGJ114" s="156"/>
      <c r="AGK114" s="156"/>
      <c r="AGL114" s="156"/>
      <c r="AGM114" s="156"/>
      <c r="AGN114" s="156"/>
      <c r="AGO114" s="156"/>
      <c r="AGP114" s="156"/>
      <c r="AGQ114" s="156"/>
      <c r="AGR114" s="156"/>
      <c r="AGS114" s="156"/>
      <c r="AGT114" s="156"/>
      <c r="AGU114" s="156"/>
      <c r="AGV114" s="156"/>
      <c r="AGW114" s="156"/>
      <c r="AGX114" s="156"/>
      <c r="AGY114" s="156"/>
      <c r="AGZ114" s="156"/>
      <c r="AHA114" s="156"/>
      <c r="AHB114" s="156"/>
      <c r="AHC114" s="156"/>
      <c r="AHD114" s="156"/>
      <c r="AHE114" s="156"/>
      <c r="AHF114" s="156"/>
      <c r="AHG114" s="156"/>
      <c r="AHH114" s="156"/>
      <c r="AHI114" s="156"/>
      <c r="AHJ114" s="156"/>
      <c r="AHK114" s="156"/>
      <c r="AHL114" s="156"/>
      <c r="AHM114" s="156"/>
      <c r="AHN114" s="156"/>
      <c r="AHO114" s="156"/>
      <c r="AHP114" s="156"/>
      <c r="AHQ114" s="156"/>
      <c r="AHR114" s="156"/>
      <c r="AHS114" s="156"/>
      <c r="AHT114" s="156"/>
      <c r="AHU114" s="156"/>
      <c r="AHV114" s="156"/>
      <c r="AHW114" s="156"/>
      <c r="AHX114" s="156"/>
      <c r="AHY114" s="156"/>
      <c r="AHZ114" s="156"/>
      <c r="AIA114" s="156"/>
      <c r="AIB114" s="156"/>
      <c r="AIC114" s="156"/>
      <c r="AID114" s="156"/>
      <c r="AIE114" s="156"/>
      <c r="AIF114" s="156"/>
      <c r="AIG114" s="156"/>
      <c r="AIH114" s="156"/>
      <c r="AII114" s="156"/>
      <c r="AIJ114" s="156"/>
      <c r="AIK114" s="156"/>
      <c r="AIL114" s="156"/>
      <c r="AIM114" s="156"/>
      <c r="AIN114" s="156"/>
      <c r="AIO114" s="156"/>
      <c r="AIP114" s="156"/>
      <c r="AIQ114" s="156"/>
      <c r="AIR114" s="156"/>
      <c r="AIS114" s="156"/>
      <c r="AIT114" s="156"/>
      <c r="AIU114" s="156"/>
      <c r="AIV114" s="156"/>
      <c r="AIW114" s="156"/>
      <c r="AIX114" s="156"/>
      <c r="AIY114" s="156"/>
      <c r="AIZ114" s="156"/>
      <c r="AJA114" s="156"/>
      <c r="AJB114" s="156"/>
      <c r="AJC114" s="156"/>
      <c r="AJD114" s="156"/>
      <c r="AJE114" s="156"/>
      <c r="AJF114" s="156"/>
      <c r="AJG114" s="156"/>
      <c r="AJH114" s="156"/>
      <c r="AJI114" s="156"/>
      <c r="AJJ114" s="156"/>
      <c r="AJK114" s="156"/>
      <c r="AJL114" s="156"/>
      <c r="AJM114" s="156"/>
      <c r="AJN114" s="156"/>
      <c r="AJO114" s="156"/>
      <c r="AJP114" s="156"/>
      <c r="AJQ114" s="156"/>
      <c r="AJR114" s="156"/>
      <c r="AJS114" s="156"/>
      <c r="AJT114" s="156"/>
      <c r="AJU114" s="156"/>
      <c r="AJV114" s="156"/>
      <c r="AJW114" s="156"/>
      <c r="AJX114" s="156"/>
      <c r="AJY114" s="156"/>
      <c r="AJZ114" s="156"/>
      <c r="AKA114" s="156"/>
      <c r="AKB114" s="156"/>
      <c r="AKC114" s="156"/>
      <c r="AKD114" s="156"/>
      <c r="AKE114" s="156"/>
      <c r="AKF114" s="156"/>
      <c r="AKG114" s="156"/>
      <c r="AKH114" s="156"/>
      <c r="AKI114" s="156"/>
      <c r="AKJ114" s="156"/>
      <c r="AKK114" s="156"/>
      <c r="AKL114" s="156"/>
      <c r="AKM114" s="156"/>
      <c r="AKN114" s="156"/>
      <c r="AKO114" s="156"/>
      <c r="AKP114" s="156"/>
      <c r="AKQ114" s="156"/>
      <c r="AKR114" s="156"/>
      <c r="AKS114" s="156"/>
      <c r="AKT114" s="156"/>
      <c r="AKU114" s="156"/>
      <c r="AKV114" s="156"/>
      <c r="AKW114" s="156"/>
      <c r="AKX114" s="156"/>
      <c r="AKY114" s="156"/>
      <c r="AKZ114" s="156"/>
      <c r="ALA114" s="156"/>
      <c r="ALB114" s="156"/>
      <c r="ALC114" s="156"/>
      <c r="ALD114" s="156"/>
      <c r="ALE114" s="156"/>
      <c r="ALF114" s="156"/>
      <c r="ALG114" s="156"/>
      <c r="ALH114" s="156"/>
      <c r="ALI114" s="156"/>
      <c r="ALJ114" s="156"/>
      <c r="ALK114" s="156"/>
      <c r="ALL114" s="156"/>
      <c r="ALM114" s="156"/>
      <c r="ALN114" s="156"/>
      <c r="ALO114" s="156"/>
      <c r="ALP114" s="156"/>
      <c r="ALQ114" s="156"/>
      <c r="ALR114" s="156"/>
      <c r="ALS114" s="156"/>
      <c r="ALT114" s="156"/>
      <c r="ALU114" s="156"/>
      <c r="ALV114" s="156"/>
      <c r="ALW114" s="156"/>
      <c r="ALX114" s="156"/>
      <c r="ALY114" s="156"/>
      <c r="ALZ114" s="156"/>
      <c r="AMA114" s="156"/>
      <c r="AMB114" s="156"/>
      <c r="AMC114" s="156"/>
      <c r="AMD114" s="156"/>
      <c r="AME114" s="156"/>
      <c r="AMF114" s="156"/>
      <c r="AMG114" s="156"/>
      <c r="AMH114" s="156"/>
      <c r="AMI114" s="156"/>
      <c r="AMJ114" s="156"/>
      <c r="AMK114" s="156"/>
      <c r="AML114" s="156"/>
      <c r="AMM114" s="156"/>
      <c r="AMN114" s="156"/>
      <c r="AMO114" s="156"/>
      <c r="AMP114" s="156"/>
      <c r="AMQ114" s="156"/>
      <c r="AMR114" s="156"/>
      <c r="AMS114" s="156"/>
      <c r="AMT114" s="156"/>
      <c r="AMU114" s="156"/>
      <c r="AMV114" s="156"/>
      <c r="AMW114" s="156"/>
      <c r="AMX114" s="156"/>
      <c r="AMY114" s="156"/>
      <c r="AMZ114" s="156"/>
      <c r="ANA114" s="156"/>
      <c r="ANB114" s="156"/>
      <c r="ANC114" s="156"/>
      <c r="AND114" s="156"/>
      <c r="ANE114" s="156"/>
      <c r="ANF114" s="156"/>
      <c r="ANG114" s="156"/>
      <c r="ANH114" s="156"/>
      <c r="ANI114" s="156"/>
      <c r="ANJ114" s="156"/>
      <c r="ANK114" s="156"/>
      <c r="ANL114" s="156"/>
      <c r="ANM114" s="156"/>
      <c r="ANN114" s="156"/>
      <c r="ANO114" s="156"/>
      <c r="ANP114" s="156"/>
      <c r="ANQ114" s="156"/>
      <c r="ANR114" s="156"/>
      <c r="ANS114" s="156"/>
      <c r="ANT114" s="156"/>
      <c r="ANU114" s="156"/>
      <c r="ANV114" s="156"/>
      <c r="ANW114" s="156"/>
      <c r="ANX114" s="156"/>
      <c r="ANY114" s="156"/>
      <c r="ANZ114" s="156"/>
      <c r="AOA114" s="156"/>
      <c r="AOB114" s="156"/>
      <c r="AOC114" s="156"/>
      <c r="AOD114" s="156"/>
      <c r="AOE114" s="156"/>
      <c r="AOF114" s="156"/>
      <c r="AOG114" s="156"/>
      <c r="AOH114" s="156"/>
      <c r="AOI114" s="156"/>
      <c r="AOJ114" s="156"/>
      <c r="AOK114" s="156"/>
      <c r="AOL114" s="156"/>
      <c r="AOM114" s="156"/>
      <c r="AON114" s="156"/>
      <c r="AOO114" s="156"/>
      <c r="AOP114" s="156"/>
      <c r="AOQ114" s="156"/>
      <c r="AOR114" s="156"/>
      <c r="AOS114" s="156"/>
      <c r="AOT114" s="156"/>
      <c r="AOU114" s="156"/>
      <c r="AOV114" s="156"/>
      <c r="AOW114" s="156"/>
      <c r="AOX114" s="156"/>
      <c r="AOY114" s="156"/>
      <c r="AOZ114" s="156"/>
      <c r="APA114" s="156"/>
      <c r="APB114" s="156"/>
      <c r="APC114" s="156"/>
      <c r="APD114" s="156"/>
      <c r="APE114" s="156"/>
      <c r="APF114" s="156"/>
      <c r="APG114" s="156"/>
      <c r="APH114" s="156"/>
      <c r="API114" s="156"/>
      <c r="APJ114" s="156"/>
      <c r="APK114" s="156"/>
      <c r="APL114" s="156"/>
      <c r="APM114" s="156"/>
      <c r="APN114" s="156"/>
      <c r="APO114" s="156"/>
      <c r="APP114" s="156"/>
      <c r="APQ114" s="156"/>
      <c r="APR114" s="156"/>
      <c r="APS114" s="156"/>
      <c r="APT114" s="156"/>
      <c r="APU114" s="156"/>
      <c r="APV114" s="156"/>
      <c r="APW114" s="156"/>
      <c r="APX114" s="156"/>
      <c r="APY114" s="156"/>
      <c r="APZ114" s="156"/>
      <c r="AQA114" s="156"/>
      <c r="AQB114" s="156"/>
      <c r="AQC114" s="156"/>
      <c r="AQD114" s="156"/>
      <c r="AQE114" s="156"/>
      <c r="AQF114" s="156"/>
      <c r="AQG114" s="156"/>
      <c r="AQH114" s="156"/>
      <c r="AQI114" s="156"/>
      <c r="AQJ114" s="156"/>
      <c r="AQK114" s="156"/>
      <c r="AQL114" s="156"/>
      <c r="AQM114" s="156"/>
      <c r="AQN114" s="156"/>
      <c r="AQO114" s="156"/>
      <c r="AQP114" s="156"/>
      <c r="AQQ114" s="156"/>
      <c r="AQR114" s="156"/>
      <c r="AQS114" s="156"/>
      <c r="AQT114" s="156"/>
      <c r="AQU114" s="156"/>
      <c r="AQV114" s="156"/>
      <c r="AQW114" s="156"/>
      <c r="AQX114" s="156"/>
      <c r="AQY114" s="156"/>
      <c r="AQZ114" s="156"/>
      <c r="ARA114" s="156"/>
      <c r="ARB114" s="156"/>
      <c r="ARC114" s="156"/>
      <c r="ARD114" s="156"/>
      <c r="ARE114" s="156"/>
      <c r="ARF114" s="156"/>
      <c r="ARG114" s="156"/>
      <c r="ARH114" s="156"/>
      <c r="ARI114" s="156"/>
      <c r="ARJ114" s="156"/>
      <c r="ARK114" s="156"/>
      <c r="ARL114" s="156"/>
      <c r="ARM114" s="156"/>
      <c r="ARN114" s="156"/>
      <c r="ARO114" s="156"/>
      <c r="ARP114" s="156"/>
      <c r="ARQ114" s="156"/>
      <c r="ARR114" s="156"/>
      <c r="ARS114" s="156"/>
      <c r="ART114" s="156"/>
      <c r="ARU114" s="156"/>
      <c r="ARV114" s="156"/>
      <c r="ARW114" s="156"/>
      <c r="ARX114" s="156"/>
      <c r="ARY114" s="156"/>
      <c r="ARZ114" s="156"/>
      <c r="ASA114" s="156"/>
      <c r="ASB114" s="156"/>
      <c r="ASC114" s="156"/>
      <c r="ASD114" s="156"/>
      <c r="ASE114" s="156"/>
      <c r="ASF114" s="156"/>
      <c r="ASG114" s="156"/>
      <c r="ASH114" s="156"/>
      <c r="ASI114" s="156"/>
      <c r="ASJ114" s="156"/>
      <c r="ASK114" s="156"/>
      <c r="ASL114" s="156"/>
      <c r="ASM114" s="156"/>
      <c r="ASN114" s="156"/>
      <c r="ASO114" s="156"/>
      <c r="ASP114" s="156"/>
      <c r="ASQ114" s="156"/>
      <c r="ASR114" s="156"/>
      <c r="ASS114" s="156"/>
      <c r="AST114" s="156"/>
      <c r="ASU114" s="156"/>
      <c r="ASV114" s="156"/>
      <c r="ASW114" s="156"/>
      <c r="ASX114" s="156"/>
      <c r="ASY114" s="156"/>
      <c r="ASZ114" s="156"/>
      <c r="ATA114" s="156"/>
      <c r="ATB114" s="156"/>
      <c r="ATC114" s="156"/>
      <c r="ATD114" s="156"/>
      <c r="ATE114" s="156"/>
      <c r="ATF114" s="156"/>
      <c r="ATG114" s="156"/>
      <c r="ATH114" s="156"/>
      <c r="ATI114" s="156"/>
      <c r="ATJ114" s="156"/>
      <c r="ATK114" s="156"/>
      <c r="ATL114" s="156"/>
      <c r="ATM114" s="156"/>
      <c r="ATN114" s="156"/>
      <c r="ATO114" s="156"/>
      <c r="ATP114" s="156"/>
      <c r="ATQ114" s="156"/>
      <c r="ATR114" s="156"/>
      <c r="ATS114" s="156"/>
      <c r="ATT114" s="156"/>
      <c r="ATU114" s="156"/>
      <c r="ATV114" s="156"/>
      <c r="ATW114" s="156"/>
      <c r="ATX114" s="156"/>
      <c r="ATY114" s="156"/>
      <c r="ATZ114" s="156"/>
      <c r="AUA114" s="156"/>
      <c r="AUB114" s="156"/>
      <c r="AUC114" s="156"/>
      <c r="AUD114" s="156"/>
      <c r="AUE114" s="156"/>
      <c r="AUF114" s="156"/>
      <c r="AUG114" s="156"/>
      <c r="AUH114" s="156"/>
      <c r="AUI114" s="156"/>
      <c r="AUJ114" s="156"/>
      <c r="AUK114" s="156"/>
      <c r="AUL114" s="156"/>
      <c r="AUM114" s="156"/>
      <c r="AUN114" s="156"/>
      <c r="AUO114" s="156"/>
      <c r="AUP114" s="156"/>
      <c r="AUQ114" s="156"/>
      <c r="AUR114" s="156"/>
      <c r="AUS114" s="156"/>
      <c r="AUT114" s="156"/>
      <c r="AUU114" s="156"/>
      <c r="AUV114" s="156"/>
      <c r="AUW114" s="156"/>
      <c r="AUX114" s="156"/>
      <c r="AUY114" s="156"/>
      <c r="AUZ114" s="156"/>
      <c r="AVA114" s="156"/>
      <c r="AVB114" s="156"/>
      <c r="AVC114" s="156"/>
      <c r="AVD114" s="156"/>
      <c r="AVE114" s="156"/>
      <c r="AVF114" s="156"/>
      <c r="AVG114" s="156"/>
      <c r="AVH114" s="156"/>
      <c r="AVI114" s="156"/>
      <c r="AVJ114" s="156"/>
      <c r="AVK114" s="156"/>
      <c r="AVL114" s="156"/>
      <c r="AVM114" s="156"/>
      <c r="AVN114" s="156"/>
      <c r="AVO114" s="156"/>
      <c r="AVP114" s="156"/>
      <c r="AVQ114" s="156"/>
      <c r="AVR114" s="156"/>
      <c r="AVS114" s="156"/>
      <c r="AVT114" s="156"/>
      <c r="AVU114" s="156"/>
      <c r="AVV114" s="156"/>
      <c r="AVW114" s="156"/>
      <c r="AVX114" s="156"/>
      <c r="AVY114" s="156"/>
      <c r="AVZ114" s="156"/>
      <c r="AWA114" s="156"/>
      <c r="AWB114" s="156"/>
      <c r="AWC114" s="156"/>
      <c r="AWD114" s="156"/>
      <c r="AWE114" s="156"/>
      <c r="AWF114" s="156"/>
      <c r="AWG114" s="156"/>
      <c r="AWH114" s="156"/>
      <c r="AWI114" s="156"/>
      <c r="AWJ114" s="156"/>
      <c r="AWK114" s="156"/>
      <c r="AWL114" s="156"/>
      <c r="AWM114" s="156"/>
      <c r="AWN114" s="156"/>
      <c r="AWO114" s="156"/>
      <c r="AWP114" s="156"/>
      <c r="AWQ114" s="156"/>
      <c r="AWR114" s="156"/>
      <c r="AWS114" s="156"/>
      <c r="AWT114" s="156"/>
      <c r="AWU114" s="156"/>
      <c r="AWV114" s="156"/>
      <c r="AWW114" s="156"/>
      <c r="AWX114" s="156"/>
      <c r="AWY114" s="156"/>
      <c r="AWZ114" s="156"/>
      <c r="AXA114" s="156"/>
      <c r="AXB114" s="156"/>
      <c r="AXC114" s="156"/>
      <c r="AXD114" s="156"/>
      <c r="AXE114" s="156"/>
      <c r="AXF114" s="156"/>
      <c r="AXG114" s="156"/>
      <c r="AXH114" s="156"/>
      <c r="AXI114" s="156"/>
      <c r="AXJ114" s="156"/>
      <c r="AXK114" s="156"/>
      <c r="AXL114" s="156"/>
      <c r="AXM114" s="156"/>
      <c r="AXN114" s="156"/>
      <c r="AXO114" s="156"/>
      <c r="AXP114" s="156"/>
      <c r="AXQ114" s="156"/>
      <c r="AXR114" s="156"/>
      <c r="AXS114" s="156"/>
      <c r="AXT114" s="156"/>
      <c r="AXU114" s="156"/>
      <c r="AXV114" s="156"/>
      <c r="AXW114" s="156"/>
      <c r="AXX114" s="156"/>
      <c r="AXY114" s="156"/>
      <c r="AXZ114" s="156"/>
      <c r="AYA114" s="156"/>
      <c r="AYB114" s="156"/>
      <c r="AYC114" s="156"/>
      <c r="AYD114" s="156"/>
      <c r="AYE114" s="156"/>
      <c r="AYF114" s="156"/>
      <c r="AYG114" s="156"/>
      <c r="AYH114" s="156"/>
      <c r="AYI114" s="156"/>
      <c r="AYJ114" s="156"/>
      <c r="AYK114" s="156"/>
      <c r="AYL114" s="156"/>
      <c r="AYM114" s="156"/>
      <c r="AYN114" s="156"/>
      <c r="AYO114" s="156"/>
      <c r="AYP114" s="156"/>
      <c r="AYQ114" s="156"/>
      <c r="AYR114" s="156"/>
      <c r="AYS114" s="156"/>
      <c r="AYT114" s="156"/>
      <c r="AYU114" s="156"/>
      <c r="AYV114" s="156"/>
      <c r="AYW114" s="156"/>
      <c r="AYX114" s="156"/>
      <c r="AYY114" s="156"/>
      <c r="AYZ114" s="156"/>
      <c r="AZA114" s="156"/>
      <c r="AZB114" s="156"/>
      <c r="AZC114" s="156"/>
      <c r="AZD114" s="156"/>
      <c r="AZE114" s="156"/>
      <c r="AZF114" s="156"/>
      <c r="AZG114" s="156"/>
      <c r="AZH114" s="156"/>
      <c r="AZI114" s="156"/>
      <c r="AZJ114" s="156"/>
      <c r="AZK114" s="156"/>
      <c r="AZL114" s="156"/>
      <c r="AZM114" s="156"/>
      <c r="AZN114" s="156"/>
      <c r="AZO114" s="156"/>
      <c r="AZP114" s="156"/>
      <c r="AZQ114" s="156"/>
      <c r="AZR114" s="156"/>
      <c r="AZS114" s="156"/>
      <c r="AZT114" s="156"/>
      <c r="AZU114" s="156"/>
      <c r="AZV114" s="156"/>
      <c r="AZW114" s="156"/>
      <c r="AZX114" s="156"/>
      <c r="AZY114" s="156"/>
      <c r="AZZ114" s="156"/>
      <c r="BAA114" s="156"/>
      <c r="BAB114" s="156"/>
      <c r="BAC114" s="156"/>
      <c r="BAD114" s="156"/>
      <c r="BAE114" s="156"/>
      <c r="BAF114" s="156"/>
      <c r="BAG114" s="156"/>
      <c r="BAH114" s="156"/>
      <c r="BAI114" s="156"/>
      <c r="BAJ114" s="156"/>
      <c r="BAK114" s="156"/>
      <c r="BAL114" s="156"/>
      <c r="BAM114" s="156"/>
      <c r="BAN114" s="156"/>
      <c r="BAO114" s="156"/>
      <c r="BAP114" s="156"/>
      <c r="BAQ114" s="156"/>
      <c r="BAR114" s="156"/>
      <c r="BAS114" s="156"/>
      <c r="BAT114" s="156"/>
      <c r="BAU114" s="156"/>
      <c r="BAV114" s="156"/>
      <c r="BAW114" s="156"/>
      <c r="BAX114" s="156"/>
      <c r="BAY114" s="156"/>
      <c r="BAZ114" s="156"/>
      <c r="BBA114" s="156"/>
      <c r="BBB114" s="156"/>
      <c r="BBC114" s="156"/>
      <c r="BBD114" s="156"/>
      <c r="BBE114" s="156"/>
      <c r="BBF114" s="156"/>
      <c r="BBG114" s="156"/>
      <c r="BBH114" s="156"/>
      <c r="BBI114" s="156"/>
      <c r="BBJ114" s="156"/>
      <c r="BBK114" s="156"/>
      <c r="BBL114" s="156"/>
      <c r="BBM114" s="156"/>
      <c r="BBN114" s="156"/>
      <c r="BBO114" s="156"/>
      <c r="BBP114" s="156"/>
      <c r="BBQ114" s="156"/>
      <c r="BBR114" s="156"/>
      <c r="BBS114" s="156"/>
      <c r="BBT114" s="156"/>
      <c r="BBU114" s="156"/>
      <c r="BBV114" s="156"/>
      <c r="BBW114" s="156"/>
      <c r="BBX114" s="156"/>
      <c r="BBY114" s="156"/>
      <c r="BBZ114" s="156"/>
      <c r="BCA114" s="156"/>
      <c r="BCB114" s="156"/>
      <c r="BCC114" s="156"/>
      <c r="BCD114" s="156"/>
      <c r="BCE114" s="156"/>
      <c r="BCF114" s="156"/>
      <c r="BCG114" s="156"/>
      <c r="BCH114" s="156"/>
      <c r="BCI114" s="156"/>
      <c r="BCJ114" s="156"/>
      <c r="BCK114" s="156"/>
      <c r="BCL114" s="156"/>
      <c r="BCM114" s="156"/>
      <c r="BCN114" s="156"/>
      <c r="BCO114" s="156"/>
      <c r="BCP114" s="156"/>
      <c r="BCQ114" s="156"/>
      <c r="BCR114" s="156"/>
      <c r="BCS114" s="156"/>
      <c r="BCT114" s="156"/>
      <c r="BCU114" s="156"/>
      <c r="BCV114" s="156"/>
      <c r="BCW114" s="156"/>
      <c r="BCX114" s="156"/>
      <c r="BCY114" s="156"/>
      <c r="BCZ114" s="156"/>
      <c r="BDA114" s="156"/>
      <c r="BDB114" s="156"/>
      <c r="BDC114" s="156"/>
      <c r="BDD114" s="156"/>
      <c r="BDE114" s="156"/>
      <c r="BDF114" s="156"/>
      <c r="BDG114" s="156"/>
      <c r="BDH114" s="156"/>
      <c r="BDI114" s="156"/>
      <c r="BDJ114" s="156"/>
      <c r="BDK114" s="156"/>
      <c r="BDL114" s="156"/>
      <c r="BDM114" s="156"/>
      <c r="BDN114" s="156"/>
      <c r="BDO114" s="156"/>
      <c r="BDP114" s="156"/>
      <c r="BDQ114" s="156"/>
      <c r="BDR114" s="156"/>
      <c r="BDS114" s="156"/>
      <c r="BDT114" s="156"/>
      <c r="BDU114" s="156"/>
      <c r="BDV114" s="156"/>
      <c r="BDW114" s="156"/>
      <c r="BDX114" s="156"/>
      <c r="BDY114" s="156"/>
      <c r="BDZ114" s="156"/>
      <c r="BEA114" s="156"/>
      <c r="BEB114" s="156"/>
      <c r="BEC114" s="156"/>
      <c r="BED114" s="156"/>
      <c r="BEE114" s="156"/>
      <c r="BEF114" s="156"/>
      <c r="BEG114" s="156"/>
      <c r="BEH114" s="156"/>
      <c r="BEI114" s="156"/>
      <c r="BEJ114" s="156"/>
      <c r="BEK114" s="156"/>
      <c r="BEL114" s="156"/>
      <c r="BEM114" s="156"/>
      <c r="BEN114" s="156"/>
      <c r="BEO114" s="156"/>
      <c r="BEP114" s="156"/>
      <c r="BEQ114" s="156"/>
      <c r="BER114" s="156"/>
      <c r="BES114" s="156"/>
      <c r="BET114" s="156"/>
      <c r="BEU114" s="156"/>
      <c r="BEV114" s="156"/>
      <c r="BEW114" s="156"/>
      <c r="BEX114" s="156"/>
      <c r="BEY114" s="156"/>
      <c r="BEZ114" s="156"/>
      <c r="BFA114" s="156"/>
      <c r="BFB114" s="156"/>
      <c r="BFC114" s="156"/>
      <c r="BFD114" s="156"/>
      <c r="BFE114" s="156"/>
      <c r="BFF114" s="156"/>
      <c r="BFG114" s="156"/>
      <c r="BFH114" s="156"/>
      <c r="BFI114" s="156"/>
      <c r="BFJ114" s="156"/>
      <c r="BFK114" s="156"/>
      <c r="BFL114" s="156"/>
      <c r="BFM114" s="156"/>
      <c r="BFN114" s="156"/>
      <c r="BFO114" s="156"/>
      <c r="BFP114" s="156"/>
      <c r="BFQ114" s="156"/>
      <c r="BFR114" s="156"/>
      <c r="BFS114" s="156"/>
      <c r="BFT114" s="156"/>
      <c r="BFU114" s="156"/>
      <c r="BFV114" s="156"/>
      <c r="BFW114" s="156"/>
      <c r="BFX114" s="156"/>
      <c r="BFY114" s="156"/>
      <c r="BFZ114" s="156"/>
      <c r="BGA114" s="156"/>
      <c r="BGB114" s="156"/>
      <c r="BGC114" s="156"/>
      <c r="BGD114" s="156"/>
      <c r="BGE114" s="156"/>
      <c r="BGF114" s="156"/>
      <c r="BGG114" s="156"/>
      <c r="BGH114" s="156"/>
      <c r="BGI114" s="156"/>
      <c r="BGJ114" s="156"/>
      <c r="BGK114" s="156"/>
      <c r="BGL114" s="156"/>
      <c r="BGM114" s="156"/>
      <c r="BGN114" s="156"/>
      <c r="BGO114" s="156"/>
      <c r="BGP114" s="156"/>
      <c r="BGQ114" s="156"/>
      <c r="BGR114" s="156"/>
      <c r="BGS114" s="156"/>
      <c r="BGT114" s="156"/>
      <c r="BGU114" s="156"/>
      <c r="BGV114" s="156"/>
      <c r="BGW114" s="156"/>
      <c r="BGX114" s="156"/>
      <c r="BGY114" s="156"/>
      <c r="BGZ114" s="156"/>
      <c r="BHA114" s="156"/>
      <c r="BHB114" s="156"/>
      <c r="BHC114" s="156"/>
      <c r="BHD114" s="156"/>
      <c r="BHE114" s="156"/>
      <c r="BHF114" s="156"/>
      <c r="BHG114" s="156"/>
      <c r="BHH114" s="156"/>
      <c r="BHI114" s="156"/>
      <c r="BHJ114" s="156"/>
      <c r="BHK114" s="156"/>
      <c r="BHL114" s="156"/>
      <c r="BHM114" s="156"/>
      <c r="BHN114" s="156"/>
      <c r="BHO114" s="156"/>
      <c r="BHP114" s="156"/>
      <c r="BHQ114" s="156"/>
      <c r="BHR114" s="156"/>
      <c r="BHS114" s="156"/>
      <c r="BHT114" s="156"/>
      <c r="BHU114" s="156"/>
      <c r="BHV114" s="156"/>
      <c r="BHW114" s="156"/>
      <c r="BHX114" s="156"/>
      <c r="BHY114" s="156"/>
      <c r="BHZ114" s="156"/>
      <c r="BIA114" s="156"/>
      <c r="BIB114" s="156"/>
      <c r="BIC114" s="156"/>
      <c r="BID114" s="156"/>
      <c r="BIE114" s="156"/>
      <c r="BIF114" s="156"/>
      <c r="BIG114" s="156"/>
      <c r="BIH114" s="156"/>
      <c r="BII114" s="156"/>
      <c r="BIJ114" s="156"/>
      <c r="BIK114" s="156"/>
      <c r="BIL114" s="156"/>
      <c r="BIM114" s="156"/>
      <c r="BIN114" s="156"/>
      <c r="BIO114" s="156"/>
      <c r="BIP114" s="156"/>
      <c r="BIQ114" s="156"/>
      <c r="BIR114" s="156"/>
      <c r="BIS114" s="156"/>
      <c r="BIT114" s="156"/>
      <c r="BIU114" s="156"/>
      <c r="BIV114" s="156"/>
      <c r="BIW114" s="156"/>
      <c r="BIX114" s="156"/>
      <c r="BIY114" s="156"/>
      <c r="BIZ114" s="156"/>
      <c r="BJA114" s="156"/>
      <c r="BJB114" s="156"/>
      <c r="BJC114" s="156"/>
      <c r="BJD114" s="156"/>
      <c r="BJE114" s="156"/>
      <c r="BJF114" s="156"/>
      <c r="BJG114" s="156"/>
      <c r="BJH114" s="156"/>
      <c r="BJI114" s="156"/>
      <c r="BJJ114" s="156"/>
      <c r="BJK114" s="156"/>
      <c r="BJL114" s="156"/>
      <c r="BJM114" s="156"/>
      <c r="BJN114" s="156"/>
      <c r="BJO114" s="156"/>
      <c r="BJP114" s="156"/>
      <c r="BJQ114" s="156"/>
      <c r="BJR114" s="156"/>
      <c r="BJS114" s="156"/>
      <c r="BJT114" s="156"/>
      <c r="BJU114" s="156"/>
      <c r="BJV114" s="156"/>
      <c r="BJW114" s="156"/>
      <c r="BJX114" s="156"/>
      <c r="BJY114" s="156"/>
      <c r="BJZ114" s="156"/>
      <c r="BKA114" s="156"/>
      <c r="BKB114" s="156"/>
      <c r="BKC114" s="156"/>
      <c r="BKD114" s="156"/>
      <c r="BKE114" s="156"/>
      <c r="BKF114" s="156"/>
      <c r="BKG114" s="156"/>
      <c r="BKH114" s="156"/>
      <c r="BKI114" s="156"/>
      <c r="BKJ114" s="156"/>
      <c r="BKK114" s="156"/>
      <c r="BKL114" s="156"/>
      <c r="BKM114" s="156"/>
      <c r="BKN114" s="156"/>
      <c r="BKO114" s="156"/>
      <c r="BKP114" s="156"/>
      <c r="BKQ114" s="156"/>
      <c r="BKR114" s="156"/>
      <c r="BKS114" s="156"/>
      <c r="BKT114" s="156"/>
      <c r="BKU114" s="156"/>
      <c r="BKV114" s="156"/>
      <c r="BKW114" s="156"/>
      <c r="BKX114" s="156"/>
      <c r="BKY114" s="156"/>
      <c r="BKZ114" s="156"/>
      <c r="BLA114" s="156"/>
      <c r="BLB114" s="156"/>
      <c r="BLC114" s="156"/>
      <c r="BLD114" s="156"/>
      <c r="BLE114" s="156"/>
      <c r="BLF114" s="156"/>
      <c r="BLG114" s="156"/>
      <c r="BLH114" s="156"/>
      <c r="BLI114" s="156"/>
      <c r="BLJ114" s="156"/>
      <c r="BLK114" s="156"/>
      <c r="BLL114" s="156"/>
      <c r="BLM114" s="156"/>
      <c r="BLN114" s="156"/>
      <c r="BLO114" s="156"/>
      <c r="BLP114" s="156"/>
      <c r="BLQ114" s="156"/>
      <c r="BLR114" s="156"/>
      <c r="BLS114" s="156"/>
      <c r="BLT114" s="156"/>
      <c r="BLU114" s="156"/>
      <c r="BLV114" s="156"/>
      <c r="BLW114" s="156"/>
      <c r="BLX114" s="156"/>
      <c r="BLY114" s="156"/>
      <c r="BLZ114" s="156"/>
      <c r="BMA114" s="156"/>
      <c r="BMB114" s="156"/>
      <c r="BMC114" s="156"/>
      <c r="BMD114" s="156"/>
      <c r="BME114" s="156"/>
      <c r="BMF114" s="156"/>
      <c r="BMG114" s="156"/>
      <c r="BMH114" s="156"/>
      <c r="BMI114" s="156"/>
      <c r="BMJ114" s="156"/>
      <c r="BMK114" s="156"/>
      <c r="BML114" s="156"/>
      <c r="BMM114" s="156"/>
      <c r="BMN114" s="156"/>
      <c r="BMO114" s="156"/>
      <c r="BMP114" s="156"/>
      <c r="BMQ114" s="156"/>
      <c r="BMR114" s="156"/>
      <c r="BMS114" s="156"/>
      <c r="BMT114" s="156"/>
      <c r="BMU114" s="156"/>
      <c r="BMV114" s="156"/>
      <c r="BMW114" s="156"/>
      <c r="BMX114" s="156"/>
      <c r="BMY114" s="156"/>
      <c r="BMZ114" s="156"/>
      <c r="BNA114" s="156"/>
      <c r="BNB114" s="156"/>
      <c r="BNC114" s="156"/>
      <c r="BND114" s="156"/>
      <c r="BNE114" s="156"/>
      <c r="BNF114" s="156"/>
      <c r="BNG114" s="156"/>
      <c r="BNH114" s="156"/>
      <c r="BNI114" s="156"/>
      <c r="BNJ114" s="156"/>
      <c r="BNK114" s="156"/>
      <c r="BNL114" s="156"/>
      <c r="BNM114" s="156"/>
      <c r="BNN114" s="156"/>
      <c r="BNO114" s="156"/>
      <c r="BNP114" s="156"/>
      <c r="BNQ114" s="156"/>
      <c r="BNR114" s="156"/>
      <c r="BNS114" s="156"/>
      <c r="BNT114" s="156"/>
      <c r="BNU114" s="156"/>
      <c r="BNV114" s="156"/>
      <c r="BNW114" s="156"/>
      <c r="BNX114" s="156"/>
      <c r="BNY114" s="156"/>
      <c r="BNZ114" s="156"/>
      <c r="BOA114" s="156"/>
      <c r="BOB114" s="156"/>
      <c r="BOC114" s="156"/>
      <c r="BOD114" s="156"/>
      <c r="BOE114" s="156"/>
      <c r="BOF114" s="156"/>
      <c r="BOG114" s="156"/>
      <c r="BOH114" s="156"/>
      <c r="BOI114" s="156"/>
      <c r="BOJ114" s="156"/>
      <c r="BOK114" s="156"/>
      <c r="BOL114" s="156"/>
      <c r="BOM114" s="156"/>
      <c r="BON114" s="156"/>
      <c r="BOO114" s="156"/>
      <c r="BOP114" s="156"/>
      <c r="BOQ114" s="156"/>
      <c r="BOR114" s="156"/>
      <c r="BOS114" s="156"/>
      <c r="BOT114" s="156"/>
      <c r="BOU114" s="156"/>
      <c r="BOV114" s="156"/>
      <c r="BOW114" s="156"/>
      <c r="BOX114" s="156"/>
      <c r="BOY114" s="156"/>
      <c r="BOZ114" s="156"/>
      <c r="BPA114" s="156"/>
      <c r="BPB114" s="156"/>
      <c r="BPC114" s="156"/>
      <c r="BPD114" s="156"/>
      <c r="BPE114" s="156"/>
      <c r="BPF114" s="156"/>
      <c r="BPG114" s="156"/>
      <c r="BPH114" s="156"/>
      <c r="BPI114" s="156"/>
      <c r="BPJ114" s="156"/>
      <c r="BPK114" s="156"/>
      <c r="BPL114" s="156"/>
      <c r="BPM114" s="156"/>
      <c r="BPN114" s="156"/>
      <c r="BPO114" s="156"/>
      <c r="BPP114" s="156"/>
      <c r="BPQ114" s="156"/>
      <c r="BPR114" s="156"/>
      <c r="BPS114" s="156"/>
      <c r="BPT114" s="156"/>
      <c r="BPU114" s="156"/>
      <c r="BPV114" s="156"/>
      <c r="BPW114" s="156"/>
      <c r="BPX114" s="156"/>
      <c r="BPY114" s="156"/>
      <c r="BPZ114" s="156"/>
      <c r="BQA114" s="156"/>
      <c r="BQB114" s="156"/>
      <c r="BQC114" s="156"/>
      <c r="BQD114" s="156"/>
      <c r="BQE114" s="156"/>
      <c r="BQF114" s="156"/>
      <c r="BQG114" s="156"/>
      <c r="BQH114" s="156"/>
      <c r="BQI114" s="156"/>
      <c r="BQJ114" s="156"/>
      <c r="BQK114" s="156"/>
      <c r="BQL114" s="156"/>
      <c r="BQM114" s="156"/>
      <c r="BQN114" s="156"/>
      <c r="BQO114" s="156"/>
      <c r="BQP114" s="156"/>
      <c r="BQQ114" s="156"/>
      <c r="BQR114" s="156"/>
      <c r="BQS114" s="156"/>
      <c r="BQT114" s="156"/>
      <c r="BQU114" s="156"/>
      <c r="BQV114" s="156"/>
      <c r="BQW114" s="156"/>
      <c r="BQX114" s="156"/>
      <c r="BQY114" s="156"/>
      <c r="BQZ114" s="156"/>
      <c r="BRA114" s="156"/>
      <c r="BRB114" s="156"/>
      <c r="BRC114" s="156"/>
      <c r="BRD114" s="156"/>
      <c r="BRE114" s="156"/>
      <c r="BRF114" s="156"/>
      <c r="BRG114" s="156"/>
      <c r="BRH114" s="156"/>
      <c r="BRI114" s="156"/>
      <c r="BRJ114" s="156"/>
      <c r="BRK114" s="156"/>
      <c r="BRL114" s="156"/>
      <c r="BRM114" s="156"/>
      <c r="BRN114" s="156"/>
      <c r="BRO114" s="156"/>
      <c r="BRP114" s="156"/>
      <c r="BRQ114" s="156"/>
      <c r="BRR114" s="156"/>
      <c r="BRS114" s="156"/>
      <c r="BRT114" s="156"/>
      <c r="BRU114" s="156"/>
      <c r="BRV114" s="156"/>
      <c r="BRW114" s="156"/>
      <c r="BRX114" s="156"/>
      <c r="BRY114" s="156"/>
      <c r="BRZ114" s="156"/>
      <c r="BSA114" s="156"/>
      <c r="BSB114" s="156"/>
      <c r="BSC114" s="156"/>
      <c r="BSD114" s="156"/>
      <c r="BSE114" s="156"/>
      <c r="BSF114" s="156"/>
      <c r="BSG114" s="156"/>
      <c r="BSH114" s="156"/>
      <c r="BSI114" s="156"/>
      <c r="BSJ114" s="156"/>
      <c r="BSK114" s="156"/>
      <c r="BSL114" s="156"/>
      <c r="BSM114" s="156"/>
      <c r="BSN114" s="156"/>
      <c r="BSO114" s="156"/>
      <c r="BSP114" s="156"/>
      <c r="BSQ114" s="156"/>
      <c r="BSR114" s="156"/>
      <c r="BSS114" s="156"/>
      <c r="BST114" s="156"/>
      <c r="BSU114" s="156"/>
      <c r="BSV114" s="156"/>
      <c r="BSW114" s="156"/>
      <c r="BSX114" s="156"/>
      <c r="BSY114" s="156"/>
      <c r="BSZ114" s="156"/>
      <c r="BTA114" s="156"/>
      <c r="BTB114" s="156"/>
      <c r="BTC114" s="156"/>
      <c r="BTD114" s="156"/>
      <c r="BTE114" s="156"/>
      <c r="BTF114" s="156"/>
      <c r="BTG114" s="156"/>
      <c r="BTH114" s="156"/>
      <c r="BTI114" s="156"/>
      <c r="BTJ114" s="156"/>
      <c r="BTK114" s="156"/>
      <c r="BTL114" s="156"/>
      <c r="BTM114" s="156"/>
      <c r="BTN114" s="156"/>
      <c r="BTO114" s="156"/>
      <c r="BTP114" s="156"/>
      <c r="BTQ114" s="156"/>
      <c r="BTR114" s="156"/>
      <c r="BTS114" s="156"/>
      <c r="BTT114" s="156"/>
      <c r="BTU114" s="156"/>
      <c r="BTV114" s="156"/>
      <c r="BTW114" s="156"/>
      <c r="BTX114" s="156"/>
      <c r="BTY114" s="156"/>
      <c r="BTZ114" s="156"/>
      <c r="BUA114" s="156"/>
      <c r="BUB114" s="156"/>
      <c r="BUC114" s="156"/>
      <c r="BUD114" s="156"/>
      <c r="BUE114" s="156"/>
      <c r="BUF114" s="156"/>
      <c r="BUG114" s="156"/>
      <c r="BUH114" s="156"/>
      <c r="BUI114" s="156"/>
      <c r="BUJ114" s="156"/>
      <c r="BUK114" s="156"/>
      <c r="BUL114" s="156"/>
      <c r="BUM114" s="156"/>
      <c r="BUN114" s="156"/>
      <c r="BUO114" s="156"/>
      <c r="BUP114" s="156"/>
      <c r="BUQ114" s="156"/>
      <c r="BUR114" s="156"/>
      <c r="BUS114" s="156"/>
      <c r="BUT114" s="156"/>
      <c r="BUU114" s="156"/>
      <c r="BUV114" s="156"/>
      <c r="BUW114" s="156"/>
      <c r="BUX114" s="156"/>
      <c r="BUY114" s="156"/>
      <c r="BUZ114" s="156"/>
      <c r="BVA114" s="156"/>
      <c r="BVB114" s="156"/>
      <c r="BVC114" s="156"/>
      <c r="BVD114" s="156"/>
      <c r="BVE114" s="156"/>
      <c r="BVF114" s="156"/>
      <c r="BVG114" s="156"/>
      <c r="BVH114" s="156"/>
      <c r="BVI114" s="156"/>
      <c r="BVJ114" s="156"/>
      <c r="BVK114" s="156"/>
      <c r="BVL114" s="156"/>
      <c r="BVM114" s="156"/>
      <c r="BVN114" s="156"/>
      <c r="BVO114" s="156"/>
      <c r="BVP114" s="156"/>
      <c r="BVQ114" s="156"/>
      <c r="BVR114" s="156"/>
      <c r="BVS114" s="156"/>
      <c r="BVT114" s="156"/>
      <c r="BVU114" s="156"/>
      <c r="BVV114" s="156"/>
      <c r="BVW114" s="156"/>
      <c r="BVX114" s="156"/>
      <c r="BVY114" s="156"/>
      <c r="BVZ114" s="156"/>
      <c r="BWA114" s="156"/>
      <c r="BWB114" s="156"/>
      <c r="BWC114" s="156"/>
      <c r="BWD114" s="156"/>
      <c r="BWE114" s="156"/>
      <c r="BWF114" s="156"/>
      <c r="BWG114" s="156"/>
      <c r="BWH114" s="156"/>
      <c r="BWI114" s="156"/>
      <c r="BWJ114" s="156"/>
      <c r="BWK114" s="156"/>
      <c r="BWL114" s="156"/>
      <c r="BWM114" s="156"/>
      <c r="BWN114" s="156"/>
      <c r="BWO114" s="156"/>
      <c r="BWP114" s="156"/>
      <c r="BWQ114" s="156"/>
      <c r="BWR114" s="156"/>
      <c r="BWS114" s="156"/>
      <c r="BWT114" s="156"/>
      <c r="BWU114" s="156"/>
      <c r="BWV114" s="156"/>
      <c r="BWW114" s="156"/>
      <c r="BWX114" s="156"/>
      <c r="BWY114" s="156"/>
      <c r="BWZ114" s="156"/>
      <c r="BXA114" s="156"/>
      <c r="BXB114" s="156"/>
      <c r="BXC114" s="156"/>
      <c r="BXD114" s="156"/>
      <c r="BXE114" s="156"/>
      <c r="BXF114" s="156"/>
      <c r="BXG114" s="156"/>
      <c r="BXH114" s="156"/>
      <c r="BXI114" s="156"/>
      <c r="BXJ114" s="156"/>
      <c r="BXK114" s="156"/>
      <c r="BXL114" s="156"/>
      <c r="BXM114" s="156"/>
      <c r="BXN114" s="156"/>
      <c r="BXO114" s="156"/>
      <c r="BXP114" s="156"/>
      <c r="BXQ114" s="156"/>
      <c r="BXR114" s="156"/>
      <c r="BXS114" s="156"/>
      <c r="BXT114" s="156"/>
      <c r="BXU114" s="156"/>
      <c r="BXV114" s="156"/>
      <c r="BXW114" s="156"/>
      <c r="BXX114" s="156"/>
      <c r="BXY114" s="156"/>
      <c r="BXZ114" s="156"/>
      <c r="BYA114" s="156"/>
      <c r="BYB114" s="156"/>
      <c r="BYC114" s="156"/>
      <c r="BYD114" s="156"/>
      <c r="BYE114" s="156"/>
      <c r="BYF114" s="156"/>
      <c r="BYG114" s="156"/>
      <c r="BYH114" s="156"/>
      <c r="BYI114" s="156"/>
      <c r="BYJ114" s="156"/>
      <c r="BYK114" s="156"/>
      <c r="BYL114" s="156"/>
      <c r="BYM114" s="156"/>
      <c r="BYN114" s="156"/>
      <c r="BYO114" s="156"/>
      <c r="BYP114" s="156"/>
      <c r="BYQ114" s="156"/>
      <c r="BYR114" s="156"/>
      <c r="BYS114" s="156"/>
      <c r="BYT114" s="156"/>
      <c r="BYU114" s="156"/>
      <c r="BYV114" s="156"/>
      <c r="BYW114" s="156"/>
      <c r="BYX114" s="156"/>
      <c r="BYY114" s="156"/>
      <c r="BYZ114" s="156"/>
      <c r="BZA114" s="156"/>
      <c r="BZB114" s="156"/>
      <c r="BZC114" s="156"/>
      <c r="BZD114" s="156"/>
      <c r="BZE114" s="156"/>
      <c r="BZF114" s="156"/>
      <c r="BZG114" s="156"/>
      <c r="BZH114" s="156"/>
      <c r="BZI114" s="156"/>
      <c r="BZJ114" s="156"/>
      <c r="BZK114" s="156"/>
      <c r="BZL114" s="156"/>
      <c r="BZM114" s="156"/>
      <c r="BZN114" s="156"/>
      <c r="BZO114" s="156"/>
      <c r="BZP114" s="156"/>
      <c r="BZQ114" s="156"/>
      <c r="BZR114" s="156"/>
      <c r="BZS114" s="156"/>
      <c r="BZT114" s="156"/>
      <c r="BZU114" s="156"/>
      <c r="BZV114" s="156"/>
      <c r="BZW114" s="156"/>
      <c r="BZX114" s="156"/>
      <c r="BZY114" s="156"/>
      <c r="BZZ114" s="156"/>
      <c r="CAA114" s="156"/>
      <c r="CAB114" s="156"/>
      <c r="CAC114" s="156"/>
      <c r="CAD114" s="156"/>
      <c r="CAE114" s="156"/>
      <c r="CAF114" s="156"/>
      <c r="CAG114" s="156"/>
      <c r="CAH114" s="156"/>
      <c r="CAI114" s="156"/>
      <c r="CAJ114" s="156"/>
      <c r="CAK114" s="156"/>
      <c r="CAL114" s="156"/>
      <c r="CAM114" s="156"/>
      <c r="CAN114" s="156"/>
      <c r="CAO114" s="156"/>
      <c r="CAP114" s="156"/>
      <c r="CAQ114" s="156"/>
      <c r="CAR114" s="156"/>
      <c r="CAS114" s="156"/>
      <c r="CAT114" s="156"/>
      <c r="CAU114" s="156"/>
      <c r="CAV114" s="156"/>
      <c r="CAW114" s="156"/>
      <c r="CAX114" s="156"/>
      <c r="CAY114" s="156"/>
      <c r="CAZ114" s="156"/>
      <c r="CBA114" s="156"/>
      <c r="CBB114" s="156"/>
      <c r="CBC114" s="156"/>
      <c r="CBD114" s="156"/>
      <c r="CBE114" s="156"/>
      <c r="CBF114" s="156"/>
      <c r="CBG114" s="156"/>
      <c r="CBH114" s="156"/>
      <c r="CBI114" s="156"/>
      <c r="CBJ114" s="156"/>
      <c r="CBK114" s="156"/>
      <c r="CBL114" s="156"/>
      <c r="CBM114" s="156"/>
      <c r="CBN114" s="156"/>
      <c r="CBO114" s="156"/>
      <c r="CBP114" s="156"/>
      <c r="CBQ114" s="156"/>
      <c r="CBR114" s="156"/>
      <c r="CBS114" s="156"/>
      <c r="CBT114" s="156"/>
      <c r="CBU114" s="156"/>
      <c r="CBV114" s="156"/>
      <c r="CBW114" s="156"/>
      <c r="CBX114" s="156"/>
      <c r="CBY114" s="156"/>
      <c r="CBZ114" s="156"/>
      <c r="CCA114" s="156"/>
      <c r="CCB114" s="156"/>
      <c r="CCC114" s="156"/>
      <c r="CCD114" s="156"/>
      <c r="CCE114" s="156"/>
      <c r="CCF114" s="156"/>
      <c r="CCG114" s="156"/>
      <c r="CCH114" s="156"/>
      <c r="CCI114" s="156"/>
      <c r="CCJ114" s="156"/>
      <c r="CCK114" s="156"/>
      <c r="CCL114" s="156"/>
      <c r="CCM114" s="156"/>
      <c r="CCN114" s="156"/>
      <c r="CCO114" s="156"/>
      <c r="CCP114" s="156"/>
      <c r="CCQ114" s="156"/>
      <c r="CCR114" s="156"/>
      <c r="CCS114" s="156"/>
      <c r="CCT114" s="156"/>
      <c r="CCU114" s="156"/>
      <c r="CCV114" s="156"/>
      <c r="CCW114" s="156"/>
      <c r="CCX114" s="156"/>
      <c r="CCY114" s="156"/>
      <c r="CCZ114" s="156"/>
      <c r="CDA114" s="156"/>
      <c r="CDB114" s="156"/>
      <c r="CDC114" s="156"/>
      <c r="CDD114" s="156"/>
      <c r="CDE114" s="156"/>
      <c r="CDF114" s="156"/>
      <c r="CDG114" s="156"/>
      <c r="CDH114" s="156"/>
      <c r="CDI114" s="156"/>
      <c r="CDJ114" s="156"/>
      <c r="CDK114" s="156"/>
      <c r="CDL114" s="156"/>
      <c r="CDM114" s="156"/>
      <c r="CDN114" s="156"/>
      <c r="CDO114" s="156"/>
      <c r="CDP114" s="156"/>
      <c r="CDQ114" s="156"/>
      <c r="CDR114" s="156"/>
      <c r="CDS114" s="156"/>
      <c r="CDT114" s="156"/>
      <c r="CDU114" s="156"/>
      <c r="CDV114" s="156"/>
      <c r="CDW114" s="156"/>
      <c r="CDX114" s="156"/>
      <c r="CDY114" s="156"/>
      <c r="CDZ114" s="156"/>
      <c r="CEA114" s="156"/>
      <c r="CEB114" s="156"/>
      <c r="CEC114" s="156"/>
      <c r="CED114" s="156"/>
      <c r="CEE114" s="156"/>
      <c r="CEF114" s="156"/>
      <c r="CEG114" s="156"/>
      <c r="CEH114" s="156"/>
      <c r="CEI114" s="156"/>
      <c r="CEJ114" s="156"/>
      <c r="CEK114" s="156"/>
      <c r="CEL114" s="156"/>
      <c r="CEM114" s="156"/>
      <c r="CEN114" s="156"/>
      <c r="CEO114" s="156"/>
      <c r="CEP114" s="156"/>
      <c r="CEQ114" s="156"/>
      <c r="CER114" s="156"/>
      <c r="CES114" s="156"/>
      <c r="CET114" s="156"/>
      <c r="CEU114" s="156"/>
      <c r="CEV114" s="156"/>
      <c r="CEW114" s="156"/>
      <c r="CEX114" s="156"/>
      <c r="CEY114" s="156"/>
      <c r="CEZ114" s="156"/>
      <c r="CFA114" s="156"/>
      <c r="CFB114" s="156"/>
      <c r="CFC114" s="156"/>
      <c r="CFD114" s="156"/>
      <c r="CFE114" s="156"/>
      <c r="CFF114" s="156"/>
      <c r="CFG114" s="156"/>
      <c r="CFH114" s="156"/>
      <c r="CFI114" s="156"/>
      <c r="CFJ114" s="156"/>
      <c r="CFK114" s="156"/>
      <c r="CFL114" s="156"/>
      <c r="CFM114" s="156"/>
      <c r="CFN114" s="156"/>
      <c r="CFO114" s="156"/>
      <c r="CFP114" s="156"/>
      <c r="CFQ114" s="156"/>
      <c r="CFR114" s="156"/>
      <c r="CFS114" s="156"/>
      <c r="CFT114" s="156"/>
      <c r="CFU114" s="156"/>
      <c r="CFV114" s="156"/>
      <c r="CFW114" s="156"/>
      <c r="CFX114" s="156"/>
      <c r="CFY114" s="156"/>
      <c r="CFZ114" s="156"/>
      <c r="CGA114" s="156"/>
      <c r="CGB114" s="156"/>
      <c r="CGC114" s="156"/>
      <c r="CGD114" s="156"/>
      <c r="CGE114" s="156"/>
      <c r="CGF114" s="156"/>
      <c r="CGG114" s="156"/>
      <c r="CGH114" s="156"/>
      <c r="CGI114" s="156"/>
      <c r="CGJ114" s="156"/>
      <c r="CGK114" s="156"/>
      <c r="CGL114" s="156"/>
      <c r="CGM114" s="156"/>
      <c r="CGN114" s="156"/>
      <c r="CGO114" s="156"/>
      <c r="CGP114" s="156"/>
      <c r="CGQ114" s="156"/>
      <c r="CGR114" s="156"/>
      <c r="CGS114" s="156"/>
      <c r="CGT114" s="156"/>
      <c r="CGU114" s="156"/>
      <c r="CGV114" s="156"/>
      <c r="CGW114" s="156"/>
      <c r="CGX114" s="156"/>
      <c r="CGY114" s="156"/>
      <c r="CGZ114" s="156"/>
      <c r="CHA114" s="156"/>
      <c r="CHB114" s="156"/>
      <c r="CHC114" s="156"/>
      <c r="CHD114" s="156"/>
      <c r="CHE114" s="156"/>
      <c r="CHF114" s="156"/>
      <c r="CHG114" s="156"/>
      <c r="CHH114" s="156"/>
      <c r="CHI114" s="156"/>
      <c r="CHJ114" s="156"/>
      <c r="CHK114" s="156"/>
      <c r="CHL114" s="156"/>
      <c r="CHM114" s="156"/>
      <c r="CHN114" s="156"/>
      <c r="CHO114" s="156"/>
      <c r="CHP114" s="156"/>
      <c r="CHQ114" s="156"/>
      <c r="CHR114" s="156"/>
      <c r="CHS114" s="156"/>
      <c r="CHT114" s="156"/>
      <c r="CHU114" s="156"/>
      <c r="CHV114" s="156"/>
      <c r="CHW114" s="156"/>
      <c r="CHX114" s="156"/>
      <c r="CHY114" s="156"/>
      <c r="CHZ114" s="156"/>
      <c r="CIA114" s="156"/>
      <c r="CIB114" s="156"/>
      <c r="CIC114" s="156"/>
      <c r="CID114" s="156"/>
      <c r="CIE114" s="156"/>
      <c r="CIF114" s="156"/>
      <c r="CIG114" s="156"/>
      <c r="CIH114" s="156"/>
      <c r="CII114" s="156"/>
      <c r="CIJ114" s="156"/>
      <c r="CIK114" s="156"/>
      <c r="CIL114" s="156"/>
      <c r="CIM114" s="156"/>
      <c r="CIN114" s="156"/>
      <c r="CIO114" s="156"/>
      <c r="CIP114" s="156"/>
      <c r="CIQ114" s="156"/>
      <c r="CIR114" s="156"/>
      <c r="CIS114" s="156"/>
      <c r="CIT114" s="156"/>
      <c r="CIU114" s="156"/>
      <c r="CIV114" s="156"/>
      <c r="CIW114" s="156"/>
      <c r="CIX114" s="156"/>
      <c r="CIY114" s="156"/>
      <c r="CIZ114" s="156"/>
      <c r="CJA114" s="156"/>
      <c r="CJB114" s="156"/>
      <c r="CJC114" s="156"/>
      <c r="CJD114" s="156"/>
      <c r="CJE114" s="156"/>
      <c r="CJF114" s="156"/>
      <c r="CJG114" s="156"/>
      <c r="CJH114" s="156"/>
      <c r="CJI114" s="156"/>
      <c r="CJJ114" s="156"/>
      <c r="CJK114" s="156"/>
      <c r="CJL114" s="156"/>
      <c r="CJM114" s="156"/>
      <c r="CJN114" s="156"/>
      <c r="CJO114" s="156"/>
      <c r="CJP114" s="156"/>
      <c r="CJQ114" s="156"/>
      <c r="CJR114" s="156"/>
      <c r="CJS114" s="156"/>
      <c r="CJT114" s="156"/>
      <c r="CJU114" s="156"/>
      <c r="CJV114" s="156"/>
      <c r="CJW114" s="156"/>
      <c r="CJX114" s="156"/>
      <c r="CJY114" s="156"/>
      <c r="CJZ114" s="156"/>
      <c r="CKA114" s="156"/>
      <c r="CKB114" s="156"/>
      <c r="CKC114" s="156"/>
      <c r="CKD114" s="156"/>
      <c r="CKE114" s="156"/>
      <c r="CKF114" s="156"/>
      <c r="CKG114" s="156"/>
      <c r="CKH114" s="156"/>
      <c r="CKI114" s="156"/>
      <c r="CKJ114" s="156"/>
      <c r="CKK114" s="156"/>
      <c r="CKL114" s="156"/>
      <c r="CKM114" s="156"/>
      <c r="CKN114" s="156"/>
      <c r="CKO114" s="156"/>
      <c r="CKP114" s="156"/>
      <c r="CKQ114" s="156"/>
      <c r="CKR114" s="156"/>
      <c r="CKS114" s="156"/>
      <c r="CKT114" s="156"/>
      <c r="CKU114" s="156"/>
      <c r="CKV114" s="156"/>
      <c r="CKW114" s="156"/>
      <c r="CKX114" s="156"/>
      <c r="CKY114" s="156"/>
      <c r="CKZ114" s="156"/>
      <c r="CLA114" s="156"/>
      <c r="CLB114" s="156"/>
      <c r="CLC114" s="156"/>
      <c r="CLD114" s="156"/>
      <c r="CLE114" s="156"/>
      <c r="CLF114" s="156"/>
      <c r="CLG114" s="156"/>
      <c r="CLH114" s="156"/>
      <c r="CLI114" s="156"/>
      <c r="CLJ114" s="156"/>
      <c r="CLK114" s="156"/>
      <c r="CLL114" s="156"/>
      <c r="CLM114" s="156"/>
      <c r="CLN114" s="156"/>
      <c r="CLO114" s="156"/>
      <c r="CLP114" s="156"/>
      <c r="CLQ114" s="156"/>
      <c r="CLR114" s="156"/>
      <c r="CLS114" s="156"/>
      <c r="CLT114" s="156"/>
      <c r="CLU114" s="156"/>
      <c r="CLV114" s="156"/>
      <c r="CLW114" s="156"/>
      <c r="CLX114" s="156"/>
      <c r="CLY114" s="156"/>
      <c r="CLZ114" s="156"/>
      <c r="CMA114" s="156"/>
      <c r="CMB114" s="156"/>
      <c r="CMC114" s="156"/>
      <c r="CMD114" s="156"/>
      <c r="CME114" s="156"/>
      <c r="CMF114" s="156"/>
      <c r="CMG114" s="156"/>
      <c r="CMH114" s="156"/>
      <c r="CMI114" s="156"/>
      <c r="CMJ114" s="156"/>
      <c r="CMK114" s="156"/>
      <c r="CML114" s="156"/>
      <c r="CMM114" s="156"/>
      <c r="CMN114" s="156"/>
      <c r="CMO114" s="156"/>
      <c r="CMP114" s="156"/>
      <c r="CMQ114" s="156"/>
      <c r="CMR114" s="156"/>
      <c r="CMS114" s="156"/>
      <c r="CMT114" s="156"/>
      <c r="CMU114" s="156"/>
      <c r="CMV114" s="156"/>
      <c r="CMW114" s="156"/>
      <c r="CMX114" s="156"/>
      <c r="CMY114" s="156"/>
      <c r="CMZ114" s="156"/>
      <c r="CNA114" s="156"/>
      <c r="CNB114" s="156"/>
      <c r="CNC114" s="156"/>
      <c r="CND114" s="156"/>
      <c r="CNE114" s="156"/>
      <c r="CNF114" s="156"/>
      <c r="CNG114" s="156"/>
      <c r="CNH114" s="156"/>
      <c r="CNI114" s="156"/>
      <c r="CNJ114" s="156"/>
      <c r="CNK114" s="156"/>
      <c r="CNL114" s="156"/>
      <c r="CNM114" s="156"/>
      <c r="CNN114" s="156"/>
      <c r="CNO114" s="156"/>
      <c r="CNP114" s="156"/>
      <c r="CNQ114" s="156"/>
      <c r="CNR114" s="156"/>
      <c r="CNS114" s="156"/>
      <c r="CNT114" s="156"/>
      <c r="CNU114" s="156"/>
      <c r="CNV114" s="156"/>
      <c r="CNW114" s="156"/>
      <c r="CNX114" s="156"/>
      <c r="CNY114" s="156"/>
      <c r="CNZ114" s="156"/>
      <c r="COA114" s="156"/>
      <c r="COB114" s="156"/>
      <c r="COC114" s="156"/>
      <c r="COD114" s="156"/>
      <c r="COE114" s="156"/>
      <c r="COF114" s="156"/>
      <c r="COG114" s="156"/>
      <c r="COH114" s="156"/>
      <c r="COI114" s="156"/>
      <c r="COJ114" s="156"/>
      <c r="COK114" s="156"/>
      <c r="COL114" s="156"/>
      <c r="COM114" s="156"/>
      <c r="CON114" s="156"/>
      <c r="COO114" s="156"/>
      <c r="COP114" s="156"/>
      <c r="COQ114" s="156"/>
      <c r="COR114" s="156"/>
      <c r="COS114" s="156"/>
      <c r="COT114" s="156"/>
      <c r="COU114" s="156"/>
      <c r="COV114" s="156"/>
      <c r="COW114" s="156"/>
      <c r="COX114" s="156"/>
      <c r="COY114" s="156"/>
      <c r="COZ114" s="156"/>
      <c r="CPA114" s="156"/>
      <c r="CPB114" s="156"/>
      <c r="CPC114" s="156"/>
      <c r="CPD114" s="156"/>
      <c r="CPE114" s="156"/>
      <c r="CPF114" s="156"/>
      <c r="CPG114" s="156"/>
      <c r="CPH114" s="156"/>
      <c r="CPI114" s="156"/>
      <c r="CPJ114" s="156"/>
      <c r="CPK114" s="156"/>
      <c r="CPL114" s="156"/>
      <c r="CPM114" s="156"/>
      <c r="CPN114" s="156"/>
      <c r="CPO114" s="156"/>
      <c r="CPP114" s="156"/>
      <c r="CPQ114" s="156"/>
      <c r="CPR114" s="156"/>
      <c r="CPS114" s="156"/>
      <c r="CPT114" s="156"/>
      <c r="CPU114" s="156"/>
      <c r="CPV114" s="156"/>
      <c r="CPW114" s="156"/>
      <c r="CPX114" s="156"/>
      <c r="CPY114" s="156"/>
      <c r="CPZ114" s="156"/>
      <c r="CQA114" s="156"/>
      <c r="CQB114" s="156"/>
      <c r="CQC114" s="156"/>
      <c r="CQD114" s="156"/>
      <c r="CQE114" s="156"/>
      <c r="CQF114" s="156"/>
      <c r="CQG114" s="156"/>
      <c r="CQH114" s="156"/>
      <c r="CQI114" s="156"/>
      <c r="CQJ114" s="156"/>
      <c r="CQK114" s="156"/>
      <c r="CQL114" s="156"/>
      <c r="CQM114" s="156"/>
      <c r="CQN114" s="156"/>
      <c r="CQO114" s="156"/>
      <c r="CQP114" s="156"/>
      <c r="CQQ114" s="156"/>
      <c r="CQR114" s="156"/>
      <c r="CQS114" s="156"/>
      <c r="CQT114" s="156"/>
      <c r="CQU114" s="156"/>
      <c r="CQV114" s="156"/>
      <c r="CQW114" s="156"/>
      <c r="CQX114" s="156"/>
      <c r="CQY114" s="156"/>
      <c r="CQZ114" s="156"/>
      <c r="CRA114" s="156"/>
      <c r="CRB114" s="156"/>
      <c r="CRC114" s="156"/>
      <c r="CRD114" s="156"/>
      <c r="CRE114" s="156"/>
      <c r="CRF114" s="156"/>
      <c r="CRG114" s="156"/>
      <c r="CRH114" s="156"/>
      <c r="CRI114" s="156"/>
      <c r="CRJ114" s="156"/>
      <c r="CRK114" s="156"/>
      <c r="CRL114" s="156"/>
      <c r="CRM114" s="156"/>
      <c r="CRN114" s="156"/>
      <c r="CRO114" s="156"/>
      <c r="CRP114" s="156"/>
      <c r="CRQ114" s="156"/>
      <c r="CRR114" s="156"/>
      <c r="CRS114" s="156"/>
      <c r="CRT114" s="156"/>
      <c r="CRU114" s="156"/>
      <c r="CRV114" s="156"/>
      <c r="CRW114" s="156"/>
      <c r="CRX114" s="156"/>
      <c r="CRY114" s="156"/>
      <c r="CRZ114" s="156"/>
      <c r="CSA114" s="156"/>
      <c r="CSB114" s="156"/>
      <c r="CSC114" s="156"/>
      <c r="CSD114" s="156"/>
      <c r="CSE114" s="156"/>
      <c r="CSF114" s="156"/>
      <c r="CSG114" s="156"/>
      <c r="CSH114" s="156"/>
      <c r="CSI114" s="156"/>
      <c r="CSJ114" s="156"/>
      <c r="CSK114" s="156"/>
      <c r="CSL114" s="156"/>
      <c r="CSM114" s="156"/>
      <c r="CSN114" s="156"/>
      <c r="CSO114" s="156"/>
      <c r="CSP114" s="156"/>
      <c r="CSQ114" s="156"/>
      <c r="CSR114" s="156"/>
      <c r="CSS114" s="156"/>
      <c r="CST114" s="156"/>
      <c r="CSU114" s="156"/>
      <c r="CSV114" s="156"/>
      <c r="CSW114" s="156"/>
      <c r="CSX114" s="156"/>
      <c r="CSY114" s="156"/>
      <c r="CSZ114" s="156"/>
      <c r="CTA114" s="156"/>
      <c r="CTB114" s="156"/>
      <c r="CTC114" s="156"/>
      <c r="CTD114" s="156"/>
      <c r="CTE114" s="156"/>
      <c r="CTF114" s="156"/>
      <c r="CTG114" s="156"/>
      <c r="CTH114" s="156"/>
      <c r="CTI114" s="156"/>
      <c r="CTJ114" s="156"/>
      <c r="CTK114" s="156"/>
      <c r="CTL114" s="156"/>
      <c r="CTM114" s="156"/>
      <c r="CTN114" s="156"/>
      <c r="CTO114" s="156"/>
      <c r="CTP114" s="156"/>
      <c r="CTQ114" s="156"/>
      <c r="CTR114" s="156"/>
      <c r="CTS114" s="156"/>
      <c r="CTT114" s="156"/>
      <c r="CTU114" s="156"/>
      <c r="CTV114" s="156"/>
      <c r="CTW114" s="156"/>
      <c r="CTX114" s="156"/>
      <c r="CTY114" s="156"/>
      <c r="CTZ114" s="156"/>
      <c r="CUA114" s="156"/>
      <c r="CUB114" s="156"/>
      <c r="CUC114" s="156"/>
      <c r="CUD114" s="156"/>
      <c r="CUE114" s="156"/>
      <c r="CUF114" s="156"/>
      <c r="CUG114" s="156"/>
      <c r="CUH114" s="156"/>
      <c r="CUI114" s="156"/>
      <c r="CUJ114" s="156"/>
      <c r="CUK114" s="156"/>
      <c r="CUL114" s="156"/>
      <c r="CUM114" s="156"/>
      <c r="CUN114" s="156"/>
      <c r="CUO114" s="156"/>
      <c r="CUP114" s="156"/>
      <c r="CUQ114" s="156"/>
      <c r="CUR114" s="156"/>
      <c r="CUS114" s="156"/>
      <c r="CUT114" s="156"/>
      <c r="CUU114" s="156"/>
      <c r="CUV114" s="156"/>
      <c r="CUW114" s="156"/>
      <c r="CUX114" s="156"/>
      <c r="CUY114" s="156"/>
      <c r="CUZ114" s="156"/>
      <c r="CVA114" s="156"/>
      <c r="CVB114" s="156"/>
      <c r="CVC114" s="156"/>
      <c r="CVD114" s="156"/>
      <c r="CVE114" s="156"/>
      <c r="CVF114" s="156"/>
      <c r="CVG114" s="156"/>
      <c r="CVH114" s="156"/>
      <c r="CVI114" s="156"/>
      <c r="CVJ114" s="156"/>
      <c r="CVK114" s="156"/>
      <c r="CVL114" s="156"/>
      <c r="CVM114" s="156"/>
      <c r="CVN114" s="156"/>
      <c r="CVO114" s="156"/>
      <c r="CVP114" s="156"/>
      <c r="CVQ114" s="156"/>
      <c r="CVR114" s="156"/>
      <c r="CVS114" s="156"/>
      <c r="CVT114" s="156"/>
      <c r="CVU114" s="156"/>
      <c r="CVV114" s="156"/>
      <c r="CVW114" s="156"/>
      <c r="CVX114" s="156"/>
      <c r="CVY114" s="156"/>
      <c r="CVZ114" s="156"/>
      <c r="CWA114" s="156"/>
      <c r="CWB114" s="156"/>
      <c r="CWC114" s="156"/>
      <c r="CWD114" s="156"/>
      <c r="CWE114" s="156"/>
      <c r="CWF114" s="156"/>
      <c r="CWG114" s="156"/>
      <c r="CWH114" s="156"/>
      <c r="CWI114" s="156"/>
      <c r="CWJ114" s="156"/>
      <c r="CWK114" s="156"/>
      <c r="CWL114" s="156"/>
      <c r="CWM114" s="156"/>
      <c r="CWN114" s="156"/>
      <c r="CWO114" s="156"/>
      <c r="CWP114" s="156"/>
      <c r="CWQ114" s="156"/>
      <c r="CWR114" s="156"/>
      <c r="CWS114" s="156"/>
      <c r="CWT114" s="156"/>
      <c r="CWU114" s="156"/>
      <c r="CWV114" s="156"/>
      <c r="CWW114" s="156"/>
      <c r="CWX114" s="156"/>
      <c r="CWY114" s="156"/>
      <c r="CWZ114" s="156"/>
      <c r="CXA114" s="156"/>
      <c r="CXB114" s="156"/>
      <c r="CXC114" s="156"/>
      <c r="CXD114" s="156"/>
      <c r="CXE114" s="156"/>
      <c r="CXF114" s="156"/>
      <c r="CXG114" s="156"/>
      <c r="CXH114" s="156"/>
      <c r="CXI114" s="156"/>
      <c r="CXJ114" s="156"/>
      <c r="CXK114" s="156"/>
      <c r="CXL114" s="156"/>
      <c r="CXM114" s="156"/>
      <c r="CXN114" s="156"/>
      <c r="CXO114" s="156"/>
      <c r="CXP114" s="156"/>
      <c r="CXQ114" s="156"/>
      <c r="CXR114" s="156"/>
      <c r="CXS114" s="156"/>
      <c r="CXT114" s="156"/>
      <c r="CXU114" s="156"/>
      <c r="CXV114" s="156"/>
      <c r="CXW114" s="156"/>
      <c r="CXX114" s="156"/>
      <c r="CXY114" s="156"/>
      <c r="CXZ114" s="156"/>
      <c r="CYA114" s="156"/>
      <c r="CYB114" s="156"/>
      <c r="CYC114" s="156"/>
      <c r="CYD114" s="156"/>
      <c r="CYE114" s="156"/>
      <c r="CYF114" s="156"/>
      <c r="CYG114" s="156"/>
      <c r="CYH114" s="156"/>
      <c r="CYI114" s="156"/>
      <c r="CYJ114" s="156"/>
      <c r="CYK114" s="156"/>
      <c r="CYL114" s="156"/>
      <c r="CYM114" s="156"/>
      <c r="CYN114" s="156"/>
      <c r="CYO114" s="156"/>
      <c r="CYP114" s="156"/>
      <c r="CYQ114" s="156"/>
      <c r="CYR114" s="156"/>
      <c r="CYS114" s="156"/>
      <c r="CYT114" s="156"/>
      <c r="CYU114" s="156"/>
      <c r="CYV114" s="156"/>
      <c r="CYW114" s="156"/>
      <c r="CYX114" s="156"/>
      <c r="CYY114" s="156"/>
      <c r="CYZ114" s="156"/>
      <c r="CZA114" s="156"/>
      <c r="CZB114" s="156"/>
      <c r="CZC114" s="156"/>
      <c r="CZD114" s="156"/>
      <c r="CZE114" s="156"/>
      <c r="CZF114" s="156"/>
      <c r="CZG114" s="156"/>
      <c r="CZH114" s="156"/>
      <c r="CZI114" s="156"/>
      <c r="CZJ114" s="156"/>
      <c r="CZK114" s="156"/>
      <c r="CZL114" s="156"/>
      <c r="CZM114" s="156"/>
      <c r="CZN114" s="156"/>
      <c r="CZO114" s="156"/>
      <c r="CZP114" s="156"/>
      <c r="CZQ114" s="156"/>
      <c r="CZR114" s="156"/>
      <c r="CZS114" s="156"/>
      <c r="CZT114" s="156"/>
      <c r="CZU114" s="156"/>
      <c r="CZV114" s="156"/>
      <c r="CZW114" s="156"/>
      <c r="CZX114" s="156"/>
      <c r="CZY114" s="156"/>
      <c r="CZZ114" s="156"/>
      <c r="DAA114" s="156"/>
      <c r="DAB114" s="156"/>
      <c r="DAC114" s="156"/>
      <c r="DAD114" s="156"/>
      <c r="DAE114" s="156"/>
      <c r="DAF114" s="156"/>
      <c r="DAG114" s="156"/>
      <c r="DAH114" s="156"/>
      <c r="DAI114" s="156"/>
      <c r="DAJ114" s="156"/>
      <c r="DAK114" s="156"/>
      <c r="DAL114" s="156"/>
      <c r="DAM114" s="156"/>
      <c r="DAN114" s="156"/>
      <c r="DAO114" s="156"/>
      <c r="DAP114" s="156"/>
      <c r="DAQ114" s="156"/>
      <c r="DAR114" s="156"/>
      <c r="DAS114" s="156"/>
      <c r="DAT114" s="156"/>
      <c r="DAU114" s="156"/>
      <c r="DAV114" s="156"/>
      <c r="DAW114" s="156"/>
      <c r="DAX114" s="156"/>
      <c r="DAY114" s="156"/>
      <c r="DAZ114" s="156"/>
      <c r="DBA114" s="156"/>
      <c r="DBB114" s="156"/>
      <c r="DBC114" s="156"/>
      <c r="DBD114" s="156"/>
      <c r="DBE114" s="156"/>
      <c r="DBF114" s="156"/>
      <c r="DBG114" s="156"/>
      <c r="DBH114" s="156"/>
      <c r="DBI114" s="156"/>
      <c r="DBJ114" s="156"/>
      <c r="DBK114" s="156"/>
      <c r="DBL114" s="156"/>
      <c r="DBM114" s="156"/>
      <c r="DBN114" s="156"/>
      <c r="DBO114" s="156"/>
      <c r="DBP114" s="156"/>
      <c r="DBQ114" s="156"/>
      <c r="DBR114" s="156"/>
      <c r="DBS114" s="156"/>
      <c r="DBT114" s="156"/>
      <c r="DBU114" s="156"/>
      <c r="DBV114" s="156"/>
      <c r="DBW114" s="156"/>
      <c r="DBX114" s="156"/>
      <c r="DBY114" s="156"/>
      <c r="DBZ114" s="156"/>
      <c r="DCA114" s="156"/>
      <c r="DCB114" s="156"/>
      <c r="DCC114" s="156"/>
      <c r="DCD114" s="156"/>
      <c r="DCE114" s="156"/>
      <c r="DCF114" s="156"/>
      <c r="DCG114" s="156"/>
      <c r="DCH114" s="156"/>
      <c r="DCI114" s="156"/>
      <c r="DCJ114" s="156"/>
      <c r="DCK114" s="156"/>
      <c r="DCL114" s="156"/>
      <c r="DCM114" s="156"/>
      <c r="DCN114" s="156"/>
      <c r="DCO114" s="156"/>
      <c r="DCP114" s="156"/>
      <c r="DCQ114" s="156"/>
      <c r="DCR114" s="156"/>
      <c r="DCS114" s="156"/>
      <c r="DCT114" s="156"/>
      <c r="DCU114" s="156"/>
      <c r="DCV114" s="156"/>
      <c r="DCW114" s="156"/>
      <c r="DCX114" s="156"/>
      <c r="DCY114" s="156"/>
      <c r="DCZ114" s="156"/>
      <c r="DDA114" s="156"/>
      <c r="DDB114" s="156"/>
      <c r="DDC114" s="156"/>
      <c r="DDD114" s="156"/>
      <c r="DDE114" s="156"/>
      <c r="DDF114" s="156"/>
      <c r="DDG114" s="156"/>
      <c r="DDH114" s="156"/>
      <c r="DDI114" s="156"/>
      <c r="DDJ114" s="156"/>
      <c r="DDK114" s="156"/>
      <c r="DDL114" s="156"/>
      <c r="DDM114" s="156"/>
      <c r="DDN114" s="156"/>
      <c r="DDO114" s="156"/>
      <c r="DDP114" s="156"/>
      <c r="DDQ114" s="156"/>
      <c r="DDR114" s="156"/>
      <c r="DDS114" s="156"/>
      <c r="DDT114" s="156"/>
      <c r="DDU114" s="156"/>
      <c r="DDV114" s="156"/>
      <c r="DDW114" s="156"/>
      <c r="DDX114" s="156"/>
      <c r="DDY114" s="156"/>
      <c r="DDZ114" s="156"/>
      <c r="DEA114" s="156"/>
      <c r="DEB114" s="156"/>
      <c r="DEC114" s="156"/>
      <c r="DED114" s="156"/>
      <c r="DEE114" s="156"/>
      <c r="DEF114" s="156"/>
      <c r="DEG114" s="156"/>
      <c r="DEH114" s="156"/>
      <c r="DEI114" s="156"/>
      <c r="DEJ114" s="156"/>
      <c r="DEK114" s="156"/>
      <c r="DEL114" s="156"/>
      <c r="DEM114" s="156"/>
      <c r="DEN114" s="156"/>
      <c r="DEO114" s="156"/>
      <c r="DEP114" s="156"/>
      <c r="DEQ114" s="156"/>
      <c r="DER114" s="156"/>
      <c r="DES114" s="156"/>
      <c r="DET114" s="156"/>
      <c r="DEU114" s="156"/>
      <c r="DEV114" s="156"/>
      <c r="DEW114" s="156"/>
      <c r="DEX114" s="156"/>
      <c r="DEY114" s="156"/>
      <c r="DEZ114" s="156"/>
      <c r="DFA114" s="156"/>
      <c r="DFB114" s="156"/>
      <c r="DFC114" s="156"/>
      <c r="DFD114" s="156"/>
      <c r="DFE114" s="156"/>
      <c r="DFF114" s="156"/>
      <c r="DFG114" s="156"/>
      <c r="DFH114" s="156"/>
      <c r="DFI114" s="156"/>
      <c r="DFJ114" s="156"/>
      <c r="DFK114" s="156"/>
      <c r="DFL114" s="156"/>
      <c r="DFM114" s="156"/>
      <c r="DFN114" s="156"/>
      <c r="DFO114" s="156"/>
      <c r="DFP114" s="156"/>
      <c r="DFQ114" s="156"/>
      <c r="DFR114" s="156"/>
      <c r="DFS114" s="156"/>
      <c r="DFT114" s="156"/>
      <c r="DFU114" s="156"/>
      <c r="DFV114" s="156"/>
      <c r="DFW114" s="156"/>
      <c r="DFX114" s="156"/>
      <c r="DFY114" s="156"/>
      <c r="DFZ114" s="156"/>
      <c r="DGA114" s="156"/>
      <c r="DGB114" s="156"/>
      <c r="DGC114" s="156"/>
      <c r="DGD114" s="156"/>
      <c r="DGE114" s="156"/>
      <c r="DGF114" s="156"/>
      <c r="DGG114" s="156"/>
      <c r="DGH114" s="156"/>
      <c r="DGI114" s="156"/>
      <c r="DGJ114" s="156"/>
      <c r="DGK114" s="156"/>
      <c r="DGL114" s="156"/>
      <c r="DGM114" s="156"/>
      <c r="DGN114" s="156"/>
      <c r="DGO114" s="156"/>
      <c r="DGP114" s="156"/>
      <c r="DGQ114" s="156"/>
      <c r="DGR114" s="156"/>
      <c r="DGS114" s="156"/>
      <c r="DGT114" s="156"/>
      <c r="DGU114" s="156"/>
      <c r="DGV114" s="156"/>
      <c r="DGW114" s="156"/>
      <c r="DGX114" s="156"/>
      <c r="DGY114" s="156"/>
      <c r="DGZ114" s="156"/>
      <c r="DHA114" s="156"/>
      <c r="DHB114" s="156"/>
      <c r="DHC114" s="156"/>
      <c r="DHD114" s="156"/>
      <c r="DHE114" s="156"/>
      <c r="DHF114" s="156"/>
      <c r="DHG114" s="156"/>
      <c r="DHH114" s="156"/>
      <c r="DHI114" s="156"/>
      <c r="DHJ114" s="156"/>
      <c r="DHK114" s="156"/>
      <c r="DHL114" s="156"/>
      <c r="DHM114" s="156"/>
      <c r="DHN114" s="156"/>
      <c r="DHO114" s="156"/>
      <c r="DHP114" s="156"/>
      <c r="DHQ114" s="156"/>
      <c r="DHR114" s="156"/>
      <c r="DHS114" s="156"/>
      <c r="DHT114" s="156"/>
      <c r="DHU114" s="156"/>
      <c r="DHV114" s="156"/>
      <c r="DHW114" s="156"/>
      <c r="DHX114" s="156"/>
      <c r="DHY114" s="156"/>
      <c r="DHZ114" s="156"/>
      <c r="DIA114" s="156"/>
      <c r="DIB114" s="156"/>
      <c r="DIC114" s="156"/>
      <c r="DID114" s="156"/>
      <c r="DIE114" s="156"/>
      <c r="DIF114" s="156"/>
      <c r="DIG114" s="156"/>
      <c r="DIH114" s="156"/>
      <c r="DII114" s="156"/>
      <c r="DIJ114" s="156"/>
      <c r="DIK114" s="156"/>
      <c r="DIL114" s="156"/>
      <c r="DIM114" s="156"/>
      <c r="DIN114" s="156"/>
      <c r="DIO114" s="156"/>
      <c r="DIP114" s="156"/>
      <c r="DIQ114" s="156"/>
      <c r="DIR114" s="156"/>
      <c r="DIS114" s="156"/>
      <c r="DIT114" s="156"/>
      <c r="DIU114" s="156"/>
      <c r="DIV114" s="156"/>
      <c r="DIW114" s="156"/>
      <c r="DIX114" s="156"/>
      <c r="DIY114" s="156"/>
      <c r="DIZ114" s="156"/>
      <c r="DJA114" s="156"/>
      <c r="DJB114" s="156"/>
      <c r="DJC114" s="156"/>
      <c r="DJD114" s="156"/>
      <c r="DJE114" s="156"/>
      <c r="DJF114" s="156"/>
      <c r="DJG114" s="156"/>
      <c r="DJH114" s="156"/>
      <c r="DJI114" s="156"/>
      <c r="DJJ114" s="156"/>
      <c r="DJK114" s="156"/>
      <c r="DJL114" s="156"/>
      <c r="DJM114" s="156"/>
      <c r="DJN114" s="156"/>
      <c r="DJO114" s="156"/>
      <c r="DJP114" s="156"/>
      <c r="DJQ114" s="156"/>
      <c r="DJR114" s="156"/>
      <c r="DJS114" s="156"/>
      <c r="DJT114" s="156"/>
      <c r="DJU114" s="156"/>
      <c r="DJV114" s="156"/>
      <c r="DJW114" s="156"/>
      <c r="DJX114" s="156"/>
      <c r="DJY114" s="156"/>
      <c r="DJZ114" s="156"/>
      <c r="DKA114" s="156"/>
      <c r="DKB114" s="156"/>
      <c r="DKC114" s="156"/>
      <c r="DKD114" s="156"/>
      <c r="DKE114" s="156"/>
      <c r="DKF114" s="156"/>
      <c r="DKG114" s="156"/>
      <c r="DKH114" s="156"/>
      <c r="DKI114" s="156"/>
      <c r="DKJ114" s="156"/>
      <c r="DKK114" s="156"/>
      <c r="DKL114" s="156"/>
      <c r="DKM114" s="156"/>
      <c r="DKN114" s="156"/>
      <c r="DKO114" s="156"/>
      <c r="DKP114" s="156"/>
      <c r="DKQ114" s="156"/>
      <c r="DKR114" s="156"/>
      <c r="DKS114" s="156"/>
      <c r="DKT114" s="156"/>
      <c r="DKU114" s="156"/>
      <c r="DKV114" s="156"/>
      <c r="DKW114" s="156"/>
      <c r="DKX114" s="156"/>
      <c r="DKY114" s="156"/>
      <c r="DKZ114" s="156"/>
      <c r="DLA114" s="156"/>
      <c r="DLB114" s="156"/>
      <c r="DLC114" s="156"/>
      <c r="DLD114" s="156"/>
      <c r="DLE114" s="156"/>
      <c r="DLF114" s="156"/>
      <c r="DLG114" s="156"/>
      <c r="DLH114" s="156"/>
      <c r="DLI114" s="156"/>
      <c r="DLJ114" s="156"/>
      <c r="DLK114" s="156"/>
      <c r="DLL114" s="156"/>
      <c r="DLM114" s="156"/>
      <c r="DLN114" s="156"/>
      <c r="DLO114" s="156"/>
      <c r="DLP114" s="156"/>
      <c r="DLQ114" s="156"/>
      <c r="DLR114" s="156"/>
      <c r="DLS114" s="156"/>
      <c r="DLT114" s="156"/>
      <c r="DLU114" s="156"/>
      <c r="DLV114" s="156"/>
      <c r="DLW114" s="156"/>
      <c r="DLX114" s="156"/>
      <c r="DLY114" s="156"/>
      <c r="DLZ114" s="156"/>
      <c r="DMA114" s="156"/>
      <c r="DMB114" s="156"/>
      <c r="DMC114" s="156"/>
      <c r="DMD114" s="156"/>
      <c r="DME114" s="156"/>
      <c r="DMF114" s="156"/>
      <c r="DMG114" s="156"/>
      <c r="DMH114" s="156"/>
      <c r="DMI114" s="156"/>
      <c r="DMJ114" s="156"/>
      <c r="DMK114" s="156"/>
      <c r="DML114" s="156"/>
      <c r="DMM114" s="156"/>
      <c r="DMN114" s="156"/>
      <c r="DMO114" s="156"/>
      <c r="DMP114" s="156"/>
      <c r="DMQ114" s="156"/>
      <c r="DMR114" s="156"/>
      <c r="DMS114" s="156"/>
      <c r="DMT114" s="156"/>
      <c r="DMU114" s="156"/>
      <c r="DMV114" s="156"/>
      <c r="DMW114" s="156"/>
      <c r="DMX114" s="156"/>
      <c r="DMY114" s="156"/>
      <c r="DMZ114" s="156"/>
      <c r="DNA114" s="156"/>
      <c r="DNB114" s="156"/>
      <c r="DNC114" s="156"/>
      <c r="DND114" s="156"/>
      <c r="DNE114" s="156"/>
      <c r="DNF114" s="156"/>
      <c r="DNG114" s="156"/>
      <c r="DNH114" s="156"/>
      <c r="DNI114" s="156"/>
      <c r="DNJ114" s="156"/>
      <c r="DNK114" s="156"/>
      <c r="DNL114" s="156"/>
      <c r="DNM114" s="156"/>
      <c r="DNN114" s="156"/>
      <c r="DNO114" s="156"/>
      <c r="DNP114" s="156"/>
      <c r="DNQ114" s="156"/>
      <c r="DNR114" s="156"/>
      <c r="DNS114" s="156"/>
      <c r="DNT114" s="156"/>
      <c r="DNU114" s="156"/>
      <c r="DNV114" s="156"/>
      <c r="DNW114" s="156"/>
      <c r="DNX114" s="156"/>
      <c r="DNY114" s="156"/>
      <c r="DNZ114" s="156"/>
      <c r="DOA114" s="156"/>
      <c r="DOB114" s="156"/>
      <c r="DOC114" s="156"/>
      <c r="DOD114" s="156"/>
      <c r="DOE114" s="156"/>
      <c r="DOF114" s="156"/>
      <c r="DOG114" s="156"/>
      <c r="DOH114" s="156"/>
      <c r="DOI114" s="156"/>
      <c r="DOJ114" s="156"/>
      <c r="DOK114" s="156"/>
      <c r="DOL114" s="156"/>
      <c r="DOM114" s="156"/>
      <c r="DON114" s="156"/>
      <c r="DOO114" s="156"/>
      <c r="DOP114" s="156"/>
      <c r="DOQ114" s="156"/>
      <c r="DOR114" s="156"/>
      <c r="DOS114" s="156"/>
      <c r="DOT114" s="156"/>
      <c r="DOU114" s="156"/>
      <c r="DOV114" s="156"/>
      <c r="DOW114" s="156"/>
      <c r="DOX114" s="156"/>
      <c r="DOY114" s="156"/>
      <c r="DOZ114" s="156"/>
      <c r="DPA114" s="156"/>
      <c r="DPB114" s="156"/>
      <c r="DPC114" s="156"/>
      <c r="DPD114" s="156"/>
      <c r="DPE114" s="156"/>
      <c r="DPF114" s="156"/>
      <c r="DPG114" s="156"/>
      <c r="DPH114" s="156"/>
      <c r="DPI114" s="156"/>
      <c r="DPJ114" s="156"/>
      <c r="DPK114" s="156"/>
      <c r="DPL114" s="156"/>
      <c r="DPM114" s="156"/>
      <c r="DPN114" s="156"/>
      <c r="DPO114" s="156"/>
      <c r="DPP114" s="156"/>
      <c r="DPQ114" s="156"/>
      <c r="DPR114" s="156"/>
      <c r="DPS114" s="156"/>
      <c r="DPT114" s="156"/>
      <c r="DPU114" s="156"/>
      <c r="DPV114" s="156"/>
      <c r="DPW114" s="156"/>
      <c r="DPX114" s="156"/>
      <c r="DPY114" s="156"/>
      <c r="DPZ114" s="156"/>
      <c r="DQA114" s="156"/>
      <c r="DQB114" s="156"/>
      <c r="DQC114" s="156"/>
      <c r="DQD114" s="156"/>
      <c r="DQE114" s="156"/>
      <c r="DQF114" s="156"/>
      <c r="DQG114" s="156"/>
      <c r="DQH114" s="156"/>
      <c r="DQI114" s="156"/>
      <c r="DQJ114" s="156"/>
      <c r="DQK114" s="156"/>
      <c r="DQL114" s="156"/>
      <c r="DQM114" s="156"/>
      <c r="DQN114" s="156"/>
      <c r="DQO114" s="156"/>
      <c r="DQP114" s="156"/>
      <c r="DQQ114" s="156"/>
      <c r="DQR114" s="156"/>
      <c r="DQS114" s="156"/>
      <c r="DQT114" s="156"/>
      <c r="DQU114" s="156"/>
      <c r="DQV114" s="156"/>
      <c r="DQW114" s="156"/>
      <c r="DQX114" s="156"/>
      <c r="DQY114" s="156"/>
      <c r="DQZ114" s="156"/>
      <c r="DRA114" s="156"/>
      <c r="DRB114" s="156"/>
      <c r="DRC114" s="156"/>
      <c r="DRD114" s="156"/>
      <c r="DRE114" s="156"/>
      <c r="DRF114" s="156"/>
      <c r="DRG114" s="156"/>
      <c r="DRH114" s="156"/>
      <c r="DRI114" s="156"/>
      <c r="DRJ114" s="156"/>
      <c r="DRK114" s="156"/>
      <c r="DRL114" s="156"/>
      <c r="DRM114" s="156"/>
      <c r="DRN114" s="156"/>
      <c r="DRO114" s="156"/>
      <c r="DRP114" s="156"/>
      <c r="DRQ114" s="156"/>
      <c r="DRR114" s="156"/>
      <c r="DRS114" s="156"/>
      <c r="DRT114" s="156"/>
      <c r="DRU114" s="156"/>
      <c r="DRV114" s="156"/>
      <c r="DRW114" s="156"/>
      <c r="DRX114" s="156"/>
      <c r="DRY114" s="156"/>
      <c r="DRZ114" s="156"/>
      <c r="DSA114" s="156"/>
      <c r="DSB114" s="156"/>
      <c r="DSC114" s="156"/>
      <c r="DSD114" s="156"/>
      <c r="DSE114" s="156"/>
      <c r="DSF114" s="156"/>
      <c r="DSG114" s="156"/>
      <c r="DSH114" s="156"/>
      <c r="DSI114" s="156"/>
      <c r="DSJ114" s="156"/>
      <c r="DSK114" s="156"/>
      <c r="DSL114" s="156"/>
      <c r="DSM114" s="156"/>
      <c r="DSN114" s="156"/>
      <c r="DSO114" s="156"/>
      <c r="DSP114" s="156"/>
      <c r="DSQ114" s="156"/>
      <c r="DSR114" s="156"/>
      <c r="DSS114" s="156"/>
      <c r="DST114" s="156"/>
      <c r="DSU114" s="156"/>
      <c r="DSV114" s="156"/>
      <c r="DSW114" s="156"/>
      <c r="DSX114" s="156"/>
      <c r="DSY114" s="156"/>
      <c r="DSZ114" s="156"/>
      <c r="DTA114" s="156"/>
      <c r="DTB114" s="156"/>
      <c r="DTC114" s="156"/>
      <c r="DTD114" s="156"/>
      <c r="DTE114" s="156"/>
      <c r="DTF114" s="156"/>
      <c r="DTG114" s="156"/>
      <c r="DTH114" s="156"/>
      <c r="DTI114" s="156"/>
      <c r="DTJ114" s="156"/>
      <c r="DTK114" s="156"/>
      <c r="DTL114" s="156"/>
      <c r="DTM114" s="156"/>
      <c r="DTN114" s="156"/>
      <c r="DTO114" s="156"/>
      <c r="DTP114" s="156"/>
      <c r="DTQ114" s="156"/>
      <c r="DTR114" s="156"/>
      <c r="DTS114" s="156"/>
      <c r="DTT114" s="156"/>
      <c r="DTU114" s="156"/>
      <c r="DTV114" s="156"/>
      <c r="DTW114" s="156"/>
      <c r="DTX114" s="156"/>
      <c r="DTY114" s="156"/>
      <c r="DTZ114" s="156"/>
      <c r="DUA114" s="156"/>
      <c r="DUB114" s="156"/>
      <c r="DUC114" s="156"/>
      <c r="DUD114" s="156"/>
      <c r="DUE114" s="156"/>
      <c r="DUF114" s="156"/>
      <c r="DUG114" s="156"/>
      <c r="DUH114" s="156"/>
      <c r="DUI114" s="156"/>
      <c r="DUJ114" s="156"/>
      <c r="DUK114" s="156"/>
      <c r="DUL114" s="156"/>
      <c r="DUM114" s="156"/>
      <c r="DUN114" s="156"/>
      <c r="DUO114" s="156"/>
      <c r="DUP114" s="156"/>
      <c r="DUQ114" s="156"/>
      <c r="DUR114" s="156"/>
      <c r="DUS114" s="156"/>
      <c r="DUT114" s="156"/>
      <c r="DUU114" s="156"/>
      <c r="DUV114" s="156"/>
      <c r="DUW114" s="156"/>
      <c r="DUX114" s="156"/>
      <c r="DUY114" s="156"/>
      <c r="DUZ114" s="156"/>
      <c r="DVA114" s="156"/>
      <c r="DVB114" s="156"/>
      <c r="DVC114" s="156"/>
      <c r="DVD114" s="156"/>
      <c r="DVE114" s="156"/>
      <c r="DVF114" s="156"/>
      <c r="DVG114" s="156"/>
      <c r="DVH114" s="156"/>
      <c r="DVI114" s="156"/>
      <c r="DVJ114" s="156"/>
      <c r="DVK114" s="156"/>
      <c r="DVL114" s="156"/>
      <c r="DVM114" s="156"/>
      <c r="DVN114" s="156"/>
      <c r="DVO114" s="156"/>
      <c r="DVP114" s="156"/>
      <c r="DVQ114" s="156"/>
      <c r="DVR114" s="156"/>
      <c r="DVS114" s="156"/>
      <c r="DVT114" s="156"/>
      <c r="DVU114" s="156"/>
      <c r="DVV114" s="156"/>
      <c r="DVW114" s="156"/>
      <c r="DVX114" s="156"/>
      <c r="DVY114" s="156"/>
      <c r="DVZ114" s="156"/>
      <c r="DWA114" s="156"/>
      <c r="DWB114" s="156"/>
      <c r="DWC114" s="156"/>
      <c r="DWD114" s="156"/>
      <c r="DWE114" s="156"/>
      <c r="DWF114" s="156"/>
      <c r="DWG114" s="156"/>
      <c r="DWH114" s="156"/>
      <c r="DWI114" s="156"/>
      <c r="DWJ114" s="156"/>
      <c r="DWK114" s="156"/>
      <c r="DWL114" s="156"/>
      <c r="DWM114" s="156"/>
      <c r="DWN114" s="156"/>
      <c r="DWO114" s="156"/>
      <c r="DWP114" s="156"/>
      <c r="DWQ114" s="156"/>
      <c r="DWR114" s="156"/>
      <c r="DWS114" s="156"/>
      <c r="DWT114" s="156"/>
      <c r="DWU114" s="156"/>
      <c r="DWV114" s="156"/>
      <c r="DWW114" s="156"/>
      <c r="DWX114" s="156"/>
      <c r="DWY114" s="156"/>
      <c r="DWZ114" s="156"/>
      <c r="DXA114" s="156"/>
      <c r="DXB114" s="156"/>
      <c r="DXC114" s="156"/>
      <c r="DXD114" s="156"/>
      <c r="DXE114" s="156"/>
      <c r="DXF114" s="156"/>
      <c r="DXG114" s="156"/>
      <c r="DXH114" s="156"/>
      <c r="DXI114" s="156"/>
      <c r="DXJ114" s="156"/>
      <c r="DXK114" s="156"/>
      <c r="DXL114" s="156"/>
      <c r="DXM114" s="156"/>
      <c r="DXN114" s="156"/>
      <c r="DXO114" s="156"/>
      <c r="DXP114" s="156"/>
      <c r="DXQ114" s="156"/>
      <c r="DXR114" s="156"/>
      <c r="DXS114" s="156"/>
      <c r="DXT114" s="156"/>
      <c r="DXU114" s="156"/>
      <c r="DXV114" s="156"/>
      <c r="DXW114" s="156"/>
      <c r="DXX114" s="156"/>
      <c r="DXY114" s="156"/>
      <c r="DXZ114" s="156"/>
      <c r="DYA114" s="156"/>
      <c r="DYB114" s="156"/>
      <c r="DYC114" s="156"/>
      <c r="DYD114" s="156"/>
      <c r="DYE114" s="156"/>
      <c r="DYF114" s="156"/>
      <c r="DYG114" s="156"/>
      <c r="DYH114" s="156"/>
      <c r="DYI114" s="156"/>
      <c r="DYJ114" s="156"/>
      <c r="DYK114" s="156"/>
      <c r="DYL114" s="156"/>
      <c r="DYM114" s="156"/>
      <c r="DYN114" s="156"/>
      <c r="DYO114" s="156"/>
      <c r="DYP114" s="156"/>
      <c r="DYQ114" s="156"/>
      <c r="DYR114" s="156"/>
      <c r="DYS114" s="156"/>
      <c r="DYT114" s="156"/>
      <c r="DYU114" s="156"/>
      <c r="DYV114" s="156"/>
      <c r="DYW114" s="156"/>
      <c r="DYX114" s="156"/>
      <c r="DYY114" s="156"/>
      <c r="DYZ114" s="156"/>
      <c r="DZA114" s="156"/>
      <c r="DZB114" s="156"/>
      <c r="DZC114" s="156"/>
      <c r="DZD114" s="156"/>
      <c r="DZE114" s="156"/>
      <c r="DZF114" s="156"/>
      <c r="DZG114" s="156"/>
      <c r="DZH114" s="156"/>
      <c r="DZI114" s="156"/>
      <c r="DZJ114" s="156"/>
      <c r="DZK114" s="156"/>
      <c r="DZL114" s="156"/>
      <c r="DZM114" s="156"/>
      <c r="DZN114" s="156"/>
      <c r="DZO114" s="156"/>
      <c r="DZP114" s="156"/>
      <c r="DZQ114" s="156"/>
      <c r="DZR114" s="156"/>
      <c r="DZS114" s="156"/>
      <c r="DZT114" s="156"/>
      <c r="DZU114" s="156"/>
      <c r="DZV114" s="156"/>
      <c r="DZW114" s="156"/>
      <c r="DZX114" s="156"/>
      <c r="DZY114" s="156"/>
      <c r="DZZ114" s="156"/>
      <c r="EAA114" s="156"/>
      <c r="EAB114" s="156"/>
      <c r="EAC114" s="156"/>
      <c r="EAD114" s="156"/>
      <c r="EAE114" s="156"/>
      <c r="EAF114" s="156"/>
      <c r="EAG114" s="156"/>
      <c r="EAH114" s="156"/>
      <c r="EAI114" s="156"/>
      <c r="EAJ114" s="156"/>
      <c r="EAK114" s="156"/>
      <c r="EAL114" s="156"/>
      <c r="EAM114" s="156"/>
      <c r="EAN114" s="156"/>
      <c r="EAO114" s="156"/>
      <c r="EAP114" s="156"/>
      <c r="EAQ114" s="156"/>
      <c r="EAR114" s="156"/>
      <c r="EAS114" s="156"/>
      <c r="EAT114" s="156"/>
      <c r="EAU114" s="156"/>
      <c r="EAV114" s="156"/>
      <c r="EAW114" s="156"/>
      <c r="EAX114" s="156"/>
      <c r="EAY114" s="156"/>
      <c r="EAZ114" s="156"/>
      <c r="EBA114" s="156"/>
      <c r="EBB114" s="156"/>
      <c r="EBC114" s="156"/>
      <c r="EBD114" s="156"/>
      <c r="EBE114" s="156"/>
      <c r="EBF114" s="156"/>
      <c r="EBG114" s="156"/>
      <c r="EBH114" s="156"/>
      <c r="EBI114" s="156"/>
      <c r="EBJ114" s="156"/>
      <c r="EBK114" s="156"/>
      <c r="EBL114" s="156"/>
      <c r="EBM114" s="156"/>
      <c r="EBN114" s="156"/>
      <c r="EBO114" s="156"/>
      <c r="EBP114" s="156"/>
      <c r="EBQ114" s="156"/>
      <c r="EBR114" s="156"/>
      <c r="EBS114" s="156"/>
      <c r="EBT114" s="156"/>
      <c r="EBU114" s="156"/>
      <c r="EBV114" s="156"/>
      <c r="EBW114" s="156"/>
      <c r="EBX114" s="156"/>
      <c r="EBY114" s="156"/>
      <c r="EBZ114" s="156"/>
      <c r="ECA114" s="156"/>
      <c r="ECB114" s="156"/>
      <c r="ECC114" s="156"/>
      <c r="ECD114" s="156"/>
      <c r="ECE114" s="156"/>
      <c r="ECF114" s="156"/>
      <c r="ECG114" s="156"/>
      <c r="ECH114" s="156"/>
      <c r="ECI114" s="156"/>
      <c r="ECJ114" s="156"/>
      <c r="ECK114" s="156"/>
      <c r="ECL114" s="156"/>
      <c r="ECM114" s="156"/>
      <c r="ECN114" s="156"/>
      <c r="ECO114" s="156"/>
      <c r="ECP114" s="156"/>
      <c r="ECQ114" s="156"/>
      <c r="ECR114" s="156"/>
      <c r="ECS114" s="156"/>
      <c r="ECT114" s="156"/>
      <c r="ECU114" s="156"/>
      <c r="ECV114" s="156"/>
      <c r="ECW114" s="156"/>
      <c r="ECX114" s="156"/>
      <c r="ECY114" s="156"/>
      <c r="ECZ114" s="156"/>
      <c r="EDA114" s="156"/>
      <c r="EDB114" s="156"/>
      <c r="EDC114" s="156"/>
      <c r="EDD114" s="156"/>
      <c r="EDE114" s="156"/>
      <c r="EDF114" s="156"/>
      <c r="EDG114" s="156"/>
      <c r="EDH114" s="156"/>
      <c r="EDI114" s="156"/>
      <c r="EDJ114" s="156"/>
      <c r="EDK114" s="156"/>
      <c r="EDL114" s="156"/>
      <c r="EDM114" s="156"/>
      <c r="EDN114" s="156"/>
      <c r="EDO114" s="156"/>
      <c r="EDP114" s="156"/>
      <c r="EDQ114" s="156"/>
      <c r="EDR114" s="156"/>
      <c r="EDS114" s="156"/>
      <c r="EDT114" s="156"/>
      <c r="EDU114" s="156"/>
      <c r="EDV114" s="156"/>
      <c r="EDW114" s="156"/>
      <c r="EDX114" s="156"/>
      <c r="EDY114" s="156"/>
      <c r="EDZ114" s="156"/>
      <c r="EEA114" s="156"/>
      <c r="EEB114" s="156"/>
      <c r="EEC114" s="156"/>
      <c r="EED114" s="156"/>
      <c r="EEE114" s="156"/>
      <c r="EEF114" s="156"/>
      <c r="EEG114" s="156"/>
      <c r="EEH114" s="156"/>
      <c r="EEI114" s="156"/>
      <c r="EEJ114" s="156"/>
      <c r="EEK114" s="156"/>
      <c r="EEL114" s="156"/>
      <c r="EEM114" s="156"/>
      <c r="EEN114" s="156"/>
      <c r="EEO114" s="156"/>
      <c r="EEP114" s="156"/>
      <c r="EEQ114" s="156"/>
      <c r="EER114" s="156"/>
      <c r="EES114" s="156"/>
      <c r="EET114" s="156"/>
      <c r="EEU114" s="156"/>
      <c r="EEV114" s="156"/>
      <c r="EEW114" s="156"/>
      <c r="EEX114" s="156"/>
      <c r="EEY114" s="156"/>
      <c r="EEZ114" s="156"/>
      <c r="EFA114" s="156"/>
      <c r="EFB114" s="156"/>
      <c r="EFC114" s="156"/>
      <c r="EFD114" s="156"/>
      <c r="EFE114" s="156"/>
      <c r="EFF114" s="156"/>
      <c r="EFG114" s="156"/>
      <c r="EFH114" s="156"/>
      <c r="EFI114" s="156"/>
      <c r="EFJ114" s="156"/>
      <c r="EFK114" s="156"/>
      <c r="EFL114" s="156"/>
      <c r="EFM114" s="156"/>
      <c r="EFN114" s="156"/>
      <c r="EFO114" s="156"/>
      <c r="EFP114" s="156"/>
      <c r="EFQ114" s="156"/>
      <c r="EFR114" s="156"/>
      <c r="EFS114" s="156"/>
      <c r="EFT114" s="156"/>
      <c r="EFU114" s="156"/>
      <c r="EFV114" s="156"/>
      <c r="EFW114" s="156"/>
      <c r="EFX114" s="156"/>
      <c r="EFY114" s="156"/>
      <c r="EFZ114" s="156"/>
      <c r="EGA114" s="156"/>
      <c r="EGB114" s="156"/>
      <c r="EGC114" s="156"/>
      <c r="EGD114" s="156"/>
      <c r="EGE114" s="156"/>
      <c r="EGF114" s="156"/>
      <c r="EGG114" s="156"/>
      <c r="EGH114" s="156"/>
      <c r="EGI114" s="156"/>
      <c r="EGJ114" s="156"/>
      <c r="EGK114" s="156"/>
      <c r="EGL114" s="156"/>
      <c r="EGM114" s="156"/>
      <c r="EGN114" s="156"/>
      <c r="EGO114" s="156"/>
      <c r="EGP114" s="156"/>
      <c r="EGQ114" s="156"/>
      <c r="EGR114" s="156"/>
      <c r="EGS114" s="156"/>
      <c r="EGT114" s="156"/>
      <c r="EGU114" s="156"/>
      <c r="EGV114" s="156"/>
      <c r="EGW114" s="156"/>
      <c r="EGX114" s="156"/>
      <c r="EGY114" s="156"/>
      <c r="EGZ114" s="156"/>
      <c r="EHA114" s="156"/>
      <c r="EHB114" s="156"/>
      <c r="EHC114" s="156"/>
      <c r="EHD114" s="156"/>
      <c r="EHE114" s="156"/>
      <c r="EHF114" s="156"/>
      <c r="EHG114" s="156"/>
      <c r="EHH114" s="156"/>
      <c r="EHI114" s="156"/>
      <c r="EHJ114" s="156"/>
      <c r="EHK114" s="156"/>
      <c r="EHL114" s="156"/>
      <c r="EHM114" s="156"/>
      <c r="EHN114" s="156"/>
      <c r="EHO114" s="156"/>
      <c r="EHP114" s="156"/>
      <c r="EHQ114" s="156"/>
      <c r="EHR114" s="156"/>
      <c r="EHS114" s="156"/>
      <c r="EHT114" s="156"/>
      <c r="EHU114" s="156"/>
      <c r="EHV114" s="156"/>
      <c r="EHW114" s="156"/>
      <c r="EHX114" s="156"/>
      <c r="EHY114" s="156"/>
      <c r="EHZ114" s="156"/>
      <c r="EIA114" s="156"/>
      <c r="EIB114" s="156"/>
      <c r="EIC114" s="156"/>
      <c r="EID114" s="156"/>
      <c r="EIE114" s="156"/>
      <c r="EIF114" s="156"/>
      <c r="EIG114" s="156"/>
      <c r="EIH114" s="156"/>
      <c r="EII114" s="156"/>
      <c r="EIJ114" s="156"/>
      <c r="EIK114" s="156"/>
      <c r="EIL114" s="156"/>
      <c r="EIM114" s="156"/>
      <c r="EIN114" s="156"/>
      <c r="EIO114" s="156"/>
      <c r="EIP114" s="156"/>
      <c r="EIQ114" s="156"/>
      <c r="EIR114" s="156"/>
      <c r="EIS114" s="156"/>
      <c r="EIT114" s="156"/>
      <c r="EIU114" s="156"/>
      <c r="EIV114" s="156"/>
      <c r="EIW114" s="156"/>
      <c r="EIX114" s="156"/>
      <c r="EIY114" s="156"/>
      <c r="EIZ114" s="156"/>
      <c r="EJA114" s="156"/>
      <c r="EJB114" s="156"/>
      <c r="EJC114" s="156"/>
      <c r="EJD114" s="156"/>
      <c r="EJE114" s="156"/>
      <c r="EJF114" s="156"/>
      <c r="EJG114" s="156"/>
      <c r="EJH114" s="156"/>
      <c r="EJI114" s="156"/>
      <c r="EJJ114" s="156"/>
      <c r="EJK114" s="156"/>
      <c r="EJL114" s="156"/>
      <c r="EJM114" s="156"/>
      <c r="EJN114" s="156"/>
      <c r="EJO114" s="156"/>
      <c r="EJP114" s="156"/>
      <c r="EJQ114" s="156"/>
      <c r="EJR114" s="156"/>
      <c r="EJS114" s="156"/>
      <c r="EJT114" s="156"/>
      <c r="EJU114" s="156"/>
      <c r="EJV114" s="156"/>
      <c r="EJW114" s="156"/>
      <c r="EJX114" s="156"/>
      <c r="EJY114" s="156"/>
      <c r="EJZ114" s="156"/>
      <c r="EKA114" s="156"/>
      <c r="EKB114" s="156"/>
      <c r="EKC114" s="156"/>
      <c r="EKD114" s="156"/>
      <c r="EKE114" s="156"/>
      <c r="EKF114" s="156"/>
      <c r="EKG114" s="156"/>
      <c r="EKH114" s="156"/>
      <c r="EKI114" s="156"/>
      <c r="EKJ114" s="156"/>
      <c r="EKK114" s="156"/>
      <c r="EKL114" s="156"/>
      <c r="EKM114" s="156"/>
      <c r="EKN114" s="156"/>
      <c r="EKO114" s="156"/>
      <c r="EKP114" s="156"/>
      <c r="EKQ114" s="156"/>
      <c r="EKR114" s="156"/>
      <c r="EKS114" s="156"/>
      <c r="EKT114" s="156"/>
      <c r="EKU114" s="156"/>
      <c r="EKV114" s="156"/>
      <c r="EKW114" s="156"/>
      <c r="EKX114" s="156"/>
      <c r="EKY114" s="156"/>
      <c r="EKZ114" s="156"/>
      <c r="ELA114" s="156"/>
      <c r="ELB114" s="156"/>
      <c r="ELC114" s="156"/>
      <c r="ELD114" s="156"/>
      <c r="ELE114" s="156"/>
      <c r="ELF114" s="156"/>
      <c r="ELG114" s="156"/>
      <c r="ELH114" s="156"/>
      <c r="ELI114" s="156"/>
      <c r="ELJ114" s="156"/>
      <c r="ELK114" s="156"/>
      <c r="ELL114" s="156"/>
      <c r="ELM114" s="156"/>
      <c r="ELN114" s="156"/>
      <c r="ELO114" s="156"/>
      <c r="ELP114" s="156"/>
      <c r="ELQ114" s="156"/>
      <c r="ELR114" s="156"/>
      <c r="ELS114" s="156"/>
      <c r="ELT114" s="156"/>
      <c r="ELU114" s="156"/>
      <c r="ELV114" s="156"/>
      <c r="ELW114" s="156"/>
      <c r="ELX114" s="156"/>
      <c r="ELY114" s="156"/>
      <c r="ELZ114" s="156"/>
      <c r="EMA114" s="156"/>
      <c r="EMB114" s="156"/>
      <c r="EMC114" s="156"/>
      <c r="EMD114" s="156"/>
      <c r="EME114" s="156"/>
      <c r="EMF114" s="156"/>
      <c r="EMG114" s="156"/>
      <c r="EMH114" s="156"/>
      <c r="EMI114" s="156"/>
      <c r="EMJ114" s="156"/>
      <c r="EMK114" s="156"/>
      <c r="EML114" s="156"/>
      <c r="EMM114" s="156"/>
      <c r="EMN114" s="156"/>
      <c r="EMO114" s="156"/>
      <c r="EMP114" s="156"/>
      <c r="EMQ114" s="156"/>
      <c r="EMR114" s="156"/>
      <c r="EMS114" s="156"/>
      <c r="EMT114" s="156"/>
      <c r="EMU114" s="156"/>
      <c r="EMV114" s="156"/>
      <c r="EMW114" s="156"/>
      <c r="EMX114" s="156"/>
      <c r="EMY114" s="156"/>
      <c r="EMZ114" s="156"/>
      <c r="ENA114" s="156"/>
      <c r="ENB114" s="156"/>
      <c r="ENC114" s="156"/>
      <c r="END114" s="156"/>
      <c r="ENE114" s="156"/>
      <c r="ENF114" s="156"/>
      <c r="ENG114" s="156"/>
      <c r="ENH114" s="156"/>
      <c r="ENI114" s="156"/>
      <c r="ENJ114" s="156"/>
      <c r="ENK114" s="156"/>
      <c r="ENL114" s="156"/>
      <c r="ENM114" s="156"/>
      <c r="ENN114" s="156"/>
      <c r="ENO114" s="156"/>
      <c r="ENP114" s="156"/>
      <c r="ENQ114" s="156"/>
      <c r="ENR114" s="156"/>
      <c r="ENS114" s="156"/>
      <c r="ENT114" s="156"/>
      <c r="ENU114" s="156"/>
      <c r="ENV114" s="156"/>
      <c r="ENW114" s="156"/>
      <c r="ENX114" s="156"/>
      <c r="ENY114" s="156"/>
      <c r="ENZ114" s="156"/>
      <c r="EOA114" s="156"/>
      <c r="EOB114" s="156"/>
      <c r="EOC114" s="156"/>
      <c r="EOD114" s="156"/>
      <c r="EOE114" s="156"/>
      <c r="EOF114" s="156"/>
      <c r="EOG114" s="156"/>
      <c r="EOH114" s="156"/>
      <c r="EOI114" s="156"/>
      <c r="EOJ114" s="156"/>
      <c r="EOK114" s="156"/>
      <c r="EOL114" s="156"/>
      <c r="EOM114" s="156"/>
      <c r="EON114" s="156"/>
      <c r="EOO114" s="156"/>
      <c r="EOP114" s="156"/>
      <c r="EOQ114" s="156"/>
      <c r="EOR114" s="156"/>
      <c r="EOS114" s="156"/>
      <c r="EOT114" s="156"/>
      <c r="EOU114" s="156"/>
      <c r="EOV114" s="156"/>
      <c r="EOW114" s="156"/>
      <c r="EOX114" s="156"/>
      <c r="EOY114" s="156"/>
      <c r="EOZ114" s="156"/>
      <c r="EPA114" s="156"/>
      <c r="EPB114" s="156"/>
      <c r="EPC114" s="156"/>
      <c r="EPD114" s="156"/>
      <c r="EPE114" s="156"/>
      <c r="EPF114" s="156"/>
      <c r="EPG114" s="156"/>
      <c r="EPH114" s="156"/>
      <c r="EPI114" s="156"/>
      <c r="EPJ114" s="156"/>
      <c r="EPK114" s="156"/>
      <c r="EPL114" s="156"/>
      <c r="EPM114" s="156"/>
      <c r="EPN114" s="156"/>
      <c r="EPO114" s="156"/>
      <c r="EPP114" s="156"/>
      <c r="EPQ114" s="156"/>
      <c r="EPR114" s="156"/>
      <c r="EPS114" s="156"/>
      <c r="EPT114" s="156"/>
      <c r="EPU114" s="156"/>
      <c r="EPV114" s="156"/>
      <c r="EPW114" s="156"/>
      <c r="EPX114" s="156"/>
      <c r="EPY114" s="156"/>
      <c r="EPZ114" s="156"/>
      <c r="EQA114" s="156"/>
      <c r="EQB114" s="156"/>
      <c r="EQC114" s="156"/>
      <c r="EQD114" s="156"/>
      <c r="EQE114" s="156"/>
      <c r="EQF114" s="156"/>
      <c r="EQG114" s="156"/>
      <c r="EQH114" s="156"/>
      <c r="EQI114" s="156"/>
      <c r="EQJ114" s="156"/>
      <c r="EQK114" s="156"/>
      <c r="EQL114" s="156"/>
      <c r="EQM114" s="156"/>
      <c r="EQN114" s="156"/>
      <c r="EQO114" s="156"/>
      <c r="EQP114" s="156"/>
      <c r="EQQ114" s="156"/>
      <c r="EQR114" s="156"/>
      <c r="EQS114" s="156"/>
      <c r="EQT114" s="156"/>
      <c r="EQU114" s="156"/>
      <c r="EQV114" s="156"/>
      <c r="EQW114" s="156"/>
      <c r="EQX114" s="156"/>
      <c r="EQY114" s="156"/>
      <c r="EQZ114" s="156"/>
      <c r="ERA114" s="156"/>
      <c r="ERB114" s="156"/>
      <c r="ERC114" s="156"/>
      <c r="ERD114" s="156"/>
      <c r="ERE114" s="156"/>
      <c r="ERF114" s="156"/>
      <c r="ERG114" s="156"/>
      <c r="ERH114" s="156"/>
      <c r="ERI114" s="156"/>
      <c r="ERJ114" s="156"/>
      <c r="ERK114" s="156"/>
      <c r="ERL114" s="156"/>
      <c r="ERM114" s="156"/>
      <c r="ERN114" s="156"/>
      <c r="ERO114" s="156"/>
      <c r="ERP114" s="156"/>
      <c r="ERQ114" s="156"/>
      <c r="ERR114" s="156"/>
      <c r="ERS114" s="156"/>
      <c r="ERT114" s="156"/>
      <c r="ERU114" s="156"/>
      <c r="ERV114" s="156"/>
      <c r="ERW114" s="156"/>
      <c r="ERX114" s="156"/>
      <c r="ERY114" s="156"/>
      <c r="ERZ114" s="156"/>
      <c r="ESA114" s="156"/>
      <c r="ESB114" s="156"/>
      <c r="ESC114" s="156"/>
      <c r="ESD114" s="156"/>
      <c r="ESE114" s="156"/>
      <c r="ESF114" s="156"/>
      <c r="ESG114" s="156"/>
      <c r="ESH114" s="156"/>
      <c r="ESI114" s="156"/>
      <c r="ESJ114" s="156"/>
      <c r="ESK114" s="156"/>
      <c r="ESL114" s="156"/>
      <c r="ESM114" s="156"/>
      <c r="ESN114" s="156"/>
      <c r="ESO114" s="156"/>
      <c r="ESP114" s="156"/>
      <c r="ESQ114" s="156"/>
      <c r="ESR114" s="156"/>
      <c r="ESS114" s="156"/>
      <c r="EST114" s="156"/>
      <c r="ESU114" s="156"/>
      <c r="ESV114" s="156"/>
      <c r="ESW114" s="156"/>
      <c r="ESX114" s="156"/>
      <c r="ESY114" s="156"/>
      <c r="ESZ114" s="156"/>
      <c r="ETA114" s="156"/>
      <c r="ETB114" s="156"/>
      <c r="ETC114" s="156"/>
      <c r="ETD114" s="156"/>
      <c r="ETE114" s="156"/>
      <c r="ETF114" s="156"/>
      <c r="ETG114" s="156"/>
      <c r="ETH114" s="156"/>
      <c r="ETI114" s="156"/>
      <c r="ETJ114" s="156"/>
      <c r="ETK114" s="156"/>
      <c r="ETL114" s="156"/>
      <c r="ETM114" s="156"/>
      <c r="ETN114" s="156"/>
      <c r="ETO114" s="156"/>
      <c r="ETP114" s="156"/>
      <c r="ETQ114" s="156"/>
      <c r="ETR114" s="156"/>
      <c r="ETS114" s="156"/>
      <c r="ETT114" s="156"/>
      <c r="ETU114" s="156"/>
      <c r="ETV114" s="156"/>
      <c r="ETW114" s="156"/>
      <c r="ETX114" s="156"/>
      <c r="ETY114" s="156"/>
      <c r="ETZ114" s="156"/>
      <c r="EUA114" s="156"/>
      <c r="EUB114" s="156"/>
      <c r="EUC114" s="156"/>
      <c r="EUD114" s="156"/>
      <c r="EUE114" s="156"/>
      <c r="EUF114" s="156"/>
      <c r="EUG114" s="156"/>
      <c r="EUH114" s="156"/>
      <c r="EUI114" s="156"/>
      <c r="EUJ114" s="156"/>
      <c r="EUK114" s="156"/>
      <c r="EUL114" s="156"/>
      <c r="EUM114" s="156"/>
      <c r="EUN114" s="156"/>
      <c r="EUO114" s="156"/>
      <c r="EUP114" s="156"/>
      <c r="EUQ114" s="156"/>
      <c r="EUR114" s="156"/>
      <c r="EUS114" s="156"/>
      <c r="EUT114" s="156"/>
      <c r="EUU114" s="156"/>
      <c r="EUV114" s="156"/>
      <c r="EUW114" s="156"/>
      <c r="EUX114" s="156"/>
      <c r="EUY114" s="156"/>
      <c r="EUZ114" s="156"/>
      <c r="EVA114" s="156"/>
      <c r="EVB114" s="156"/>
      <c r="EVC114" s="156"/>
      <c r="EVD114" s="156"/>
      <c r="EVE114" s="156"/>
      <c r="EVF114" s="156"/>
      <c r="EVG114" s="156"/>
      <c r="EVH114" s="156"/>
      <c r="EVI114" s="156"/>
      <c r="EVJ114" s="156"/>
      <c r="EVK114" s="156"/>
      <c r="EVL114" s="156"/>
      <c r="EVM114" s="156"/>
      <c r="EVN114" s="156"/>
      <c r="EVO114" s="156"/>
      <c r="EVP114" s="156"/>
      <c r="EVQ114" s="156"/>
      <c r="EVR114" s="156"/>
      <c r="EVS114" s="156"/>
      <c r="EVT114" s="156"/>
      <c r="EVU114" s="156"/>
      <c r="EVV114" s="156"/>
      <c r="EVW114" s="156"/>
      <c r="EVX114" s="156"/>
      <c r="EVY114" s="156"/>
      <c r="EVZ114" s="156"/>
      <c r="EWA114" s="156"/>
      <c r="EWB114" s="156"/>
      <c r="EWC114" s="156"/>
      <c r="EWD114" s="156"/>
      <c r="EWE114" s="156"/>
      <c r="EWF114" s="156"/>
      <c r="EWG114" s="156"/>
      <c r="EWH114" s="156"/>
      <c r="EWI114" s="156"/>
      <c r="EWJ114" s="156"/>
      <c r="EWK114" s="156"/>
      <c r="EWL114" s="156"/>
      <c r="EWM114" s="156"/>
      <c r="EWN114" s="156"/>
      <c r="EWO114" s="156"/>
      <c r="EWP114" s="156"/>
      <c r="EWQ114" s="156"/>
      <c r="EWR114" s="156"/>
      <c r="EWS114" s="156"/>
      <c r="EWT114" s="156"/>
      <c r="EWU114" s="156"/>
      <c r="EWV114" s="156"/>
      <c r="EWW114" s="156"/>
      <c r="EWX114" s="156"/>
      <c r="EWY114" s="156"/>
      <c r="EWZ114" s="156"/>
      <c r="EXA114" s="156"/>
      <c r="EXB114" s="156"/>
      <c r="EXC114" s="156"/>
      <c r="EXD114" s="156"/>
      <c r="EXE114" s="156"/>
      <c r="EXF114" s="156"/>
      <c r="EXG114" s="156"/>
      <c r="EXH114" s="156"/>
      <c r="EXI114" s="156"/>
      <c r="EXJ114" s="156"/>
      <c r="EXK114" s="156"/>
      <c r="EXL114" s="156"/>
      <c r="EXM114" s="156"/>
      <c r="EXN114" s="156"/>
      <c r="EXO114" s="156"/>
      <c r="EXP114" s="156"/>
      <c r="EXQ114" s="156"/>
      <c r="EXR114" s="156"/>
      <c r="EXS114" s="156"/>
      <c r="EXT114" s="156"/>
      <c r="EXU114" s="156"/>
      <c r="EXV114" s="156"/>
      <c r="EXW114" s="156"/>
      <c r="EXX114" s="156"/>
      <c r="EXY114" s="156"/>
      <c r="EXZ114" s="156"/>
      <c r="EYA114" s="156"/>
      <c r="EYB114" s="156"/>
      <c r="EYC114" s="156"/>
      <c r="EYD114" s="156"/>
      <c r="EYE114" s="156"/>
      <c r="EYF114" s="156"/>
      <c r="EYG114" s="156"/>
      <c r="EYH114" s="156"/>
      <c r="EYI114" s="156"/>
      <c r="EYJ114" s="156"/>
      <c r="EYK114" s="156"/>
      <c r="EYL114" s="156"/>
      <c r="EYM114" s="156"/>
      <c r="EYN114" s="156"/>
      <c r="EYO114" s="156"/>
      <c r="EYP114" s="156"/>
      <c r="EYQ114" s="156"/>
      <c r="EYR114" s="156"/>
      <c r="EYS114" s="156"/>
      <c r="EYT114" s="156"/>
      <c r="EYU114" s="156"/>
      <c r="EYV114" s="156"/>
      <c r="EYW114" s="156"/>
      <c r="EYX114" s="156"/>
      <c r="EYY114" s="156"/>
      <c r="EYZ114" s="156"/>
      <c r="EZA114" s="156"/>
      <c r="EZB114" s="156"/>
      <c r="EZC114" s="156"/>
      <c r="EZD114" s="156"/>
      <c r="EZE114" s="156"/>
      <c r="EZF114" s="156"/>
      <c r="EZG114" s="156"/>
      <c r="EZH114" s="156"/>
      <c r="EZI114" s="156"/>
      <c r="EZJ114" s="156"/>
      <c r="EZK114" s="156"/>
      <c r="EZL114" s="156"/>
      <c r="EZM114" s="156"/>
      <c r="EZN114" s="156"/>
      <c r="EZO114" s="156"/>
      <c r="EZP114" s="156"/>
      <c r="EZQ114" s="156"/>
      <c r="EZR114" s="156"/>
      <c r="EZS114" s="156"/>
      <c r="EZT114" s="156"/>
      <c r="EZU114" s="156"/>
      <c r="EZV114" s="156"/>
      <c r="EZW114" s="156"/>
      <c r="EZX114" s="156"/>
      <c r="EZY114" s="156"/>
      <c r="EZZ114" s="156"/>
      <c r="FAA114" s="156"/>
      <c r="FAB114" s="156"/>
      <c r="FAC114" s="156"/>
      <c r="FAD114" s="156"/>
      <c r="FAE114" s="156"/>
      <c r="FAF114" s="156"/>
      <c r="FAG114" s="156"/>
      <c r="FAH114" s="156"/>
      <c r="FAI114" s="156"/>
      <c r="FAJ114" s="156"/>
      <c r="FAK114" s="156"/>
      <c r="FAL114" s="156"/>
      <c r="FAM114" s="156"/>
      <c r="FAN114" s="156"/>
      <c r="FAO114" s="156"/>
      <c r="FAP114" s="156"/>
      <c r="FAQ114" s="156"/>
      <c r="FAR114" s="156"/>
      <c r="FAS114" s="156"/>
      <c r="FAT114" s="156"/>
      <c r="FAU114" s="156"/>
      <c r="FAV114" s="156"/>
      <c r="FAW114" s="156"/>
      <c r="FAX114" s="156"/>
      <c r="FAY114" s="156"/>
      <c r="FAZ114" s="156"/>
      <c r="FBA114" s="156"/>
      <c r="FBB114" s="156"/>
      <c r="FBC114" s="156"/>
      <c r="FBD114" s="156"/>
      <c r="FBE114" s="156"/>
      <c r="FBF114" s="156"/>
      <c r="FBG114" s="156"/>
      <c r="FBH114" s="156"/>
      <c r="FBI114" s="156"/>
      <c r="FBJ114" s="156"/>
      <c r="FBK114" s="156"/>
      <c r="FBL114" s="156"/>
      <c r="FBM114" s="156"/>
      <c r="FBN114" s="156"/>
      <c r="FBO114" s="156"/>
      <c r="FBP114" s="156"/>
      <c r="FBQ114" s="156"/>
      <c r="FBR114" s="156"/>
      <c r="FBS114" s="156"/>
      <c r="FBT114" s="156"/>
      <c r="FBU114" s="156"/>
      <c r="FBV114" s="156"/>
      <c r="FBW114" s="156"/>
      <c r="FBX114" s="156"/>
      <c r="FBY114" s="156"/>
      <c r="FBZ114" s="156"/>
      <c r="FCA114" s="156"/>
      <c r="FCB114" s="156"/>
      <c r="FCC114" s="156"/>
      <c r="FCD114" s="156"/>
      <c r="FCE114" s="156"/>
      <c r="FCF114" s="156"/>
      <c r="FCG114" s="156"/>
      <c r="FCH114" s="156"/>
      <c r="FCI114" s="156"/>
      <c r="FCJ114" s="156"/>
      <c r="FCK114" s="156"/>
      <c r="FCL114" s="156"/>
      <c r="FCM114" s="156"/>
      <c r="FCN114" s="156"/>
      <c r="FCO114" s="156"/>
      <c r="FCP114" s="156"/>
      <c r="FCQ114" s="156"/>
      <c r="FCR114" s="156"/>
      <c r="FCS114" s="156"/>
      <c r="FCT114" s="156"/>
      <c r="FCU114" s="156"/>
      <c r="FCV114" s="156"/>
      <c r="FCW114" s="156"/>
      <c r="FCX114" s="156"/>
      <c r="FCY114" s="156"/>
      <c r="FCZ114" s="156"/>
      <c r="FDA114" s="156"/>
      <c r="FDB114" s="156"/>
      <c r="FDC114" s="156"/>
      <c r="FDD114" s="156"/>
      <c r="FDE114" s="156"/>
      <c r="FDF114" s="156"/>
      <c r="FDG114" s="156"/>
      <c r="FDH114" s="156"/>
      <c r="FDI114" s="156"/>
      <c r="FDJ114" s="156"/>
      <c r="FDK114" s="156"/>
      <c r="FDL114" s="156"/>
      <c r="FDM114" s="156"/>
      <c r="FDN114" s="156"/>
      <c r="FDO114" s="156"/>
      <c r="FDP114" s="156"/>
      <c r="FDQ114" s="156"/>
      <c r="FDR114" s="156"/>
      <c r="FDS114" s="156"/>
      <c r="FDT114" s="156"/>
      <c r="FDU114" s="156"/>
      <c r="FDV114" s="156"/>
      <c r="FDW114" s="156"/>
      <c r="FDX114" s="156"/>
      <c r="FDY114" s="156"/>
      <c r="FDZ114" s="156"/>
      <c r="FEA114" s="156"/>
      <c r="FEB114" s="156"/>
      <c r="FEC114" s="156"/>
      <c r="FED114" s="156"/>
      <c r="FEE114" s="156"/>
      <c r="FEF114" s="156"/>
      <c r="FEG114" s="156"/>
      <c r="FEH114" s="156"/>
      <c r="FEI114" s="156"/>
      <c r="FEJ114" s="156"/>
      <c r="FEK114" s="156"/>
      <c r="FEL114" s="156"/>
      <c r="FEM114" s="156"/>
      <c r="FEN114" s="156"/>
      <c r="FEO114" s="156"/>
      <c r="FEP114" s="156"/>
      <c r="FEQ114" s="156"/>
      <c r="FER114" s="156"/>
      <c r="FES114" s="156"/>
      <c r="FET114" s="156"/>
      <c r="FEU114" s="156"/>
      <c r="FEV114" s="156"/>
      <c r="FEW114" s="156"/>
      <c r="FEX114" s="156"/>
      <c r="FEY114" s="156"/>
      <c r="FEZ114" s="156"/>
      <c r="FFA114" s="156"/>
      <c r="FFB114" s="156"/>
      <c r="FFC114" s="156"/>
      <c r="FFD114" s="156"/>
      <c r="FFE114" s="156"/>
      <c r="FFF114" s="156"/>
      <c r="FFG114" s="156"/>
      <c r="FFH114" s="156"/>
      <c r="FFI114" s="156"/>
      <c r="FFJ114" s="156"/>
      <c r="FFK114" s="156"/>
      <c r="FFL114" s="156"/>
      <c r="FFM114" s="156"/>
      <c r="FFN114" s="156"/>
      <c r="FFO114" s="156"/>
      <c r="FFP114" s="156"/>
      <c r="FFQ114" s="156"/>
      <c r="FFR114" s="156"/>
      <c r="FFS114" s="156"/>
      <c r="FFT114" s="156"/>
      <c r="FFU114" s="156"/>
      <c r="FFV114" s="156"/>
      <c r="FFW114" s="156"/>
      <c r="FFX114" s="156"/>
      <c r="FFY114" s="156"/>
      <c r="FFZ114" s="156"/>
      <c r="FGA114" s="156"/>
      <c r="FGB114" s="156"/>
      <c r="FGC114" s="156"/>
      <c r="FGD114" s="156"/>
      <c r="FGE114" s="156"/>
      <c r="FGF114" s="156"/>
      <c r="FGG114" s="156"/>
      <c r="FGH114" s="156"/>
      <c r="FGI114" s="156"/>
      <c r="FGJ114" s="156"/>
      <c r="FGK114" s="156"/>
      <c r="FGL114" s="156"/>
      <c r="FGM114" s="156"/>
      <c r="FGN114" s="156"/>
      <c r="FGO114" s="156"/>
      <c r="FGP114" s="156"/>
      <c r="FGQ114" s="156"/>
      <c r="FGR114" s="156"/>
      <c r="FGS114" s="156"/>
      <c r="FGT114" s="156"/>
      <c r="FGU114" s="156"/>
      <c r="FGV114" s="156"/>
      <c r="FGW114" s="156"/>
      <c r="FGX114" s="156"/>
      <c r="FGY114" s="156"/>
      <c r="FGZ114" s="156"/>
      <c r="FHA114" s="156"/>
      <c r="FHB114" s="156"/>
      <c r="FHC114" s="156"/>
      <c r="FHD114" s="156"/>
      <c r="FHE114" s="156"/>
      <c r="FHF114" s="156"/>
      <c r="FHG114" s="156"/>
      <c r="FHH114" s="156"/>
      <c r="FHI114" s="156"/>
      <c r="FHJ114" s="156"/>
      <c r="FHK114" s="156"/>
      <c r="FHL114" s="156"/>
      <c r="FHM114" s="156"/>
      <c r="FHN114" s="156"/>
      <c r="FHO114" s="156"/>
      <c r="FHP114" s="156"/>
      <c r="FHQ114" s="156"/>
      <c r="FHR114" s="156"/>
      <c r="FHS114" s="156"/>
      <c r="FHT114" s="156"/>
      <c r="FHU114" s="156"/>
      <c r="FHV114" s="156"/>
      <c r="FHW114" s="156"/>
      <c r="FHX114" s="156"/>
      <c r="FHY114" s="156"/>
      <c r="FHZ114" s="156"/>
      <c r="FIA114" s="156"/>
      <c r="FIB114" s="156"/>
      <c r="FIC114" s="156"/>
      <c r="FID114" s="156"/>
      <c r="FIE114" s="156"/>
      <c r="FIF114" s="156"/>
      <c r="FIG114" s="156"/>
      <c r="FIH114" s="156"/>
      <c r="FII114" s="156"/>
      <c r="FIJ114" s="156"/>
      <c r="FIK114" s="156"/>
      <c r="FIL114" s="156"/>
      <c r="FIM114" s="156"/>
      <c r="FIN114" s="156"/>
      <c r="FIO114" s="156"/>
      <c r="FIP114" s="156"/>
      <c r="FIQ114" s="156"/>
      <c r="FIR114" s="156"/>
      <c r="FIS114" s="156"/>
      <c r="FIT114" s="156"/>
      <c r="FIU114" s="156"/>
      <c r="FIV114" s="156"/>
      <c r="FIW114" s="156"/>
      <c r="FIX114" s="156"/>
      <c r="FIY114" s="156"/>
      <c r="FIZ114" s="156"/>
      <c r="FJA114" s="156"/>
      <c r="FJB114" s="156"/>
      <c r="FJC114" s="156"/>
      <c r="FJD114" s="156"/>
      <c r="FJE114" s="156"/>
      <c r="FJF114" s="156"/>
      <c r="FJG114" s="156"/>
      <c r="FJH114" s="156"/>
      <c r="FJI114" s="156"/>
      <c r="FJJ114" s="156"/>
      <c r="FJK114" s="156"/>
      <c r="FJL114" s="156"/>
      <c r="FJM114" s="156"/>
      <c r="FJN114" s="156"/>
      <c r="FJO114" s="156"/>
      <c r="FJP114" s="156"/>
      <c r="FJQ114" s="156"/>
      <c r="FJR114" s="156"/>
      <c r="FJS114" s="156"/>
      <c r="FJT114" s="156"/>
      <c r="FJU114" s="156"/>
      <c r="FJV114" s="156"/>
      <c r="FJW114" s="156"/>
      <c r="FJX114" s="156"/>
      <c r="FJY114" s="156"/>
      <c r="FJZ114" s="156"/>
      <c r="FKA114" s="156"/>
      <c r="FKB114" s="156"/>
      <c r="FKC114" s="156"/>
      <c r="FKD114" s="156"/>
      <c r="FKE114" s="156"/>
      <c r="FKF114" s="156"/>
      <c r="FKG114" s="156"/>
      <c r="FKH114" s="156"/>
      <c r="FKI114" s="156"/>
      <c r="FKJ114" s="156"/>
      <c r="FKK114" s="156"/>
      <c r="FKL114" s="156"/>
      <c r="FKM114" s="156"/>
      <c r="FKN114" s="156"/>
      <c r="FKO114" s="156"/>
      <c r="FKP114" s="156"/>
      <c r="FKQ114" s="156"/>
      <c r="FKR114" s="156"/>
      <c r="FKS114" s="156"/>
      <c r="FKT114" s="156"/>
      <c r="FKU114" s="156"/>
      <c r="FKV114" s="156"/>
      <c r="FKW114" s="156"/>
      <c r="FKX114" s="156"/>
      <c r="FKY114" s="156"/>
      <c r="FKZ114" s="156"/>
      <c r="FLA114" s="156"/>
      <c r="FLB114" s="156"/>
      <c r="FLC114" s="156"/>
      <c r="FLD114" s="156"/>
      <c r="FLE114" s="156"/>
      <c r="FLF114" s="156"/>
      <c r="FLG114" s="156"/>
      <c r="FLH114" s="156"/>
      <c r="FLI114" s="156"/>
      <c r="FLJ114" s="156"/>
      <c r="FLK114" s="156"/>
      <c r="FLL114" s="156"/>
      <c r="FLM114" s="156"/>
      <c r="FLN114" s="156"/>
      <c r="FLO114" s="156"/>
      <c r="FLP114" s="156"/>
      <c r="FLQ114" s="156"/>
      <c r="FLR114" s="156"/>
      <c r="FLS114" s="156"/>
      <c r="FLT114" s="156"/>
      <c r="FLU114" s="156"/>
      <c r="FLV114" s="156"/>
      <c r="FLW114" s="156"/>
      <c r="FLX114" s="156"/>
      <c r="FLY114" s="156"/>
      <c r="FLZ114" s="156"/>
      <c r="FMA114" s="156"/>
      <c r="FMB114" s="156"/>
      <c r="FMC114" s="156"/>
      <c r="FMD114" s="156"/>
      <c r="FME114" s="156"/>
      <c r="FMF114" s="156"/>
      <c r="FMG114" s="156"/>
      <c r="FMH114" s="156"/>
      <c r="FMI114" s="156"/>
      <c r="FMJ114" s="156"/>
      <c r="FMK114" s="156"/>
      <c r="FML114" s="156"/>
      <c r="FMM114" s="156"/>
      <c r="FMN114" s="156"/>
      <c r="FMO114" s="156"/>
      <c r="FMP114" s="156"/>
      <c r="FMQ114" s="156"/>
      <c r="FMR114" s="156"/>
      <c r="FMS114" s="156"/>
      <c r="FMT114" s="156"/>
      <c r="FMU114" s="156"/>
      <c r="FMV114" s="156"/>
      <c r="FMW114" s="156"/>
      <c r="FMX114" s="156"/>
      <c r="FMY114" s="156"/>
      <c r="FMZ114" s="156"/>
      <c r="FNA114" s="156"/>
      <c r="FNB114" s="156"/>
      <c r="FNC114" s="156"/>
      <c r="FND114" s="156"/>
      <c r="FNE114" s="156"/>
      <c r="FNF114" s="156"/>
      <c r="FNG114" s="156"/>
      <c r="FNH114" s="156"/>
      <c r="FNI114" s="156"/>
      <c r="FNJ114" s="156"/>
      <c r="FNK114" s="156"/>
      <c r="FNL114" s="156"/>
      <c r="FNM114" s="156"/>
      <c r="FNN114" s="156"/>
      <c r="FNO114" s="156"/>
      <c r="FNP114" s="156"/>
      <c r="FNQ114" s="156"/>
      <c r="FNR114" s="156"/>
      <c r="FNS114" s="156"/>
      <c r="FNT114" s="156"/>
      <c r="FNU114" s="156"/>
      <c r="FNV114" s="156"/>
      <c r="FNW114" s="156"/>
      <c r="FNX114" s="156"/>
      <c r="FNY114" s="156"/>
      <c r="FNZ114" s="156"/>
      <c r="FOA114" s="156"/>
      <c r="FOB114" s="156"/>
      <c r="FOC114" s="156"/>
      <c r="FOD114" s="156"/>
      <c r="FOE114" s="156"/>
      <c r="FOF114" s="156"/>
      <c r="FOG114" s="156"/>
      <c r="FOH114" s="156"/>
      <c r="FOI114" s="156"/>
      <c r="FOJ114" s="156"/>
      <c r="FOK114" s="156"/>
      <c r="FOL114" s="156"/>
      <c r="FOM114" s="156"/>
      <c r="FON114" s="156"/>
      <c r="FOO114" s="156"/>
      <c r="FOP114" s="156"/>
      <c r="FOQ114" s="156"/>
      <c r="FOR114" s="156"/>
      <c r="FOS114" s="156"/>
      <c r="FOT114" s="156"/>
      <c r="FOU114" s="156"/>
      <c r="FOV114" s="156"/>
      <c r="FOW114" s="156"/>
      <c r="FOX114" s="156"/>
      <c r="FOY114" s="156"/>
      <c r="FOZ114" s="156"/>
      <c r="FPA114" s="156"/>
      <c r="FPB114" s="156"/>
      <c r="FPC114" s="156"/>
      <c r="FPD114" s="156"/>
      <c r="FPE114" s="156"/>
      <c r="FPF114" s="156"/>
      <c r="FPG114" s="156"/>
      <c r="FPH114" s="156"/>
      <c r="FPI114" s="156"/>
      <c r="FPJ114" s="156"/>
      <c r="FPK114" s="156"/>
      <c r="FPL114" s="156"/>
      <c r="FPM114" s="156"/>
      <c r="FPN114" s="156"/>
      <c r="FPO114" s="156"/>
      <c r="FPP114" s="156"/>
      <c r="FPQ114" s="156"/>
      <c r="FPR114" s="156"/>
      <c r="FPS114" s="156"/>
      <c r="FPT114" s="156"/>
      <c r="FPU114" s="156"/>
      <c r="FPV114" s="156"/>
      <c r="FPW114" s="156"/>
      <c r="FPX114" s="156"/>
      <c r="FPY114" s="156"/>
      <c r="FPZ114" s="156"/>
      <c r="FQA114" s="156"/>
      <c r="FQB114" s="156"/>
      <c r="FQC114" s="156"/>
      <c r="FQD114" s="156"/>
      <c r="FQE114" s="156"/>
      <c r="FQF114" s="156"/>
      <c r="FQG114" s="156"/>
      <c r="FQH114" s="156"/>
      <c r="FQI114" s="156"/>
      <c r="FQJ114" s="156"/>
      <c r="FQK114" s="156"/>
      <c r="FQL114" s="156"/>
      <c r="FQM114" s="156"/>
      <c r="FQN114" s="156"/>
      <c r="FQO114" s="156"/>
      <c r="FQP114" s="156"/>
      <c r="FQQ114" s="156"/>
      <c r="FQR114" s="156"/>
      <c r="FQS114" s="156"/>
      <c r="FQT114" s="156"/>
      <c r="FQU114" s="156"/>
      <c r="FQV114" s="156"/>
      <c r="FQW114" s="156"/>
      <c r="FQX114" s="156"/>
      <c r="FQY114" s="156"/>
      <c r="FQZ114" s="156"/>
      <c r="FRA114" s="156"/>
      <c r="FRB114" s="156"/>
      <c r="FRC114" s="156"/>
      <c r="FRD114" s="156"/>
      <c r="FRE114" s="156"/>
      <c r="FRF114" s="156"/>
      <c r="FRG114" s="156"/>
      <c r="FRH114" s="156"/>
      <c r="FRI114" s="156"/>
      <c r="FRJ114" s="156"/>
      <c r="FRK114" s="156"/>
      <c r="FRL114" s="156"/>
      <c r="FRM114" s="156"/>
      <c r="FRN114" s="156"/>
      <c r="FRO114" s="156"/>
      <c r="FRP114" s="156"/>
      <c r="FRQ114" s="156"/>
      <c r="FRR114" s="156"/>
      <c r="FRS114" s="156"/>
      <c r="FRT114" s="156"/>
      <c r="FRU114" s="156"/>
      <c r="FRV114" s="156"/>
      <c r="FRW114" s="156"/>
      <c r="FRX114" s="156"/>
      <c r="FRY114" s="156"/>
      <c r="FRZ114" s="156"/>
      <c r="FSA114" s="156"/>
      <c r="FSB114" s="156"/>
      <c r="FSC114" s="156"/>
      <c r="FSD114" s="156"/>
      <c r="FSE114" s="156"/>
      <c r="FSF114" s="156"/>
      <c r="FSG114" s="156"/>
      <c r="FSH114" s="156"/>
      <c r="FSI114" s="156"/>
      <c r="FSJ114" s="156"/>
      <c r="FSK114" s="156"/>
      <c r="FSL114" s="156"/>
      <c r="FSM114" s="156"/>
      <c r="FSN114" s="156"/>
      <c r="FSO114" s="156"/>
      <c r="FSP114" s="156"/>
      <c r="FSQ114" s="156"/>
      <c r="FSR114" s="156"/>
      <c r="FSS114" s="156"/>
      <c r="FST114" s="156"/>
      <c r="FSU114" s="156"/>
      <c r="FSV114" s="156"/>
      <c r="FSW114" s="156"/>
      <c r="FSX114" s="156"/>
      <c r="FSY114" s="156"/>
      <c r="FSZ114" s="156"/>
      <c r="FTA114" s="156"/>
      <c r="FTB114" s="156"/>
      <c r="FTC114" s="156"/>
      <c r="FTD114" s="156"/>
      <c r="FTE114" s="156"/>
      <c r="FTF114" s="156"/>
      <c r="FTG114" s="156"/>
      <c r="FTH114" s="156"/>
      <c r="FTI114" s="156"/>
      <c r="FTJ114" s="156"/>
      <c r="FTK114" s="156"/>
      <c r="FTL114" s="156"/>
      <c r="FTM114" s="156"/>
      <c r="FTN114" s="156"/>
      <c r="FTO114" s="156"/>
      <c r="FTP114" s="156"/>
      <c r="FTQ114" s="156"/>
      <c r="FTR114" s="156"/>
      <c r="FTS114" s="156"/>
      <c r="FTT114" s="156"/>
      <c r="FTU114" s="156"/>
      <c r="FTV114" s="156"/>
      <c r="FTW114" s="156"/>
      <c r="FTX114" s="156"/>
      <c r="FTY114" s="156"/>
      <c r="FTZ114" s="156"/>
      <c r="FUA114" s="156"/>
      <c r="FUB114" s="156"/>
      <c r="FUC114" s="156"/>
      <c r="FUD114" s="156"/>
      <c r="FUE114" s="156"/>
      <c r="FUF114" s="156"/>
      <c r="FUG114" s="156"/>
      <c r="FUH114" s="156"/>
      <c r="FUI114" s="156"/>
      <c r="FUJ114" s="156"/>
      <c r="FUK114" s="156"/>
      <c r="FUL114" s="156"/>
      <c r="FUM114" s="156"/>
      <c r="FUN114" s="156"/>
      <c r="FUO114" s="156"/>
      <c r="FUP114" s="156"/>
      <c r="FUQ114" s="156"/>
      <c r="FUR114" s="156"/>
      <c r="FUS114" s="156"/>
      <c r="FUT114" s="156"/>
      <c r="FUU114" s="156"/>
      <c r="FUV114" s="156"/>
      <c r="FUW114" s="156"/>
      <c r="FUX114" s="156"/>
      <c r="FUY114" s="156"/>
      <c r="FUZ114" s="156"/>
      <c r="FVA114" s="156"/>
      <c r="FVB114" s="156"/>
      <c r="FVC114" s="156"/>
      <c r="FVD114" s="156"/>
      <c r="FVE114" s="156"/>
      <c r="FVF114" s="156"/>
      <c r="FVG114" s="156"/>
      <c r="FVH114" s="156"/>
      <c r="FVI114" s="156"/>
      <c r="FVJ114" s="156"/>
      <c r="FVK114" s="156"/>
      <c r="FVL114" s="156"/>
      <c r="FVM114" s="156"/>
      <c r="FVN114" s="156"/>
      <c r="FVO114" s="156"/>
      <c r="FVP114" s="156"/>
      <c r="FVQ114" s="156"/>
      <c r="FVR114" s="156"/>
      <c r="FVS114" s="156"/>
      <c r="FVT114" s="156"/>
      <c r="FVU114" s="156"/>
      <c r="FVV114" s="156"/>
      <c r="FVW114" s="156"/>
      <c r="FVX114" s="156"/>
      <c r="FVY114" s="156"/>
      <c r="FVZ114" s="156"/>
      <c r="FWA114" s="156"/>
      <c r="FWB114" s="156"/>
      <c r="FWC114" s="156"/>
      <c r="FWD114" s="156"/>
      <c r="FWE114" s="156"/>
      <c r="FWF114" s="156"/>
      <c r="FWG114" s="156"/>
      <c r="FWH114" s="156"/>
      <c r="FWI114" s="156"/>
      <c r="FWJ114" s="156"/>
      <c r="FWK114" s="156"/>
      <c r="FWL114" s="156"/>
      <c r="FWM114" s="156"/>
      <c r="FWN114" s="156"/>
      <c r="FWO114" s="156"/>
      <c r="FWP114" s="156"/>
      <c r="FWQ114" s="156"/>
      <c r="FWR114" s="156"/>
      <c r="FWS114" s="156"/>
      <c r="FWT114" s="156"/>
      <c r="FWU114" s="156"/>
      <c r="FWV114" s="156"/>
      <c r="FWW114" s="156"/>
      <c r="FWX114" s="156"/>
      <c r="FWY114" s="156"/>
      <c r="FWZ114" s="156"/>
      <c r="FXA114" s="156"/>
      <c r="FXB114" s="156"/>
      <c r="FXC114" s="156"/>
      <c r="FXD114" s="156"/>
      <c r="FXE114" s="156"/>
      <c r="FXF114" s="156"/>
      <c r="FXG114" s="156"/>
      <c r="FXH114" s="156"/>
      <c r="FXI114" s="156"/>
      <c r="FXJ114" s="156"/>
      <c r="FXK114" s="156"/>
      <c r="FXL114" s="156"/>
      <c r="FXM114" s="156"/>
      <c r="FXN114" s="156"/>
      <c r="FXO114" s="156"/>
      <c r="FXP114" s="156"/>
      <c r="FXQ114" s="156"/>
      <c r="FXR114" s="156"/>
      <c r="FXS114" s="156"/>
      <c r="FXT114" s="156"/>
      <c r="FXU114" s="156"/>
      <c r="FXV114" s="156"/>
      <c r="FXW114" s="156"/>
      <c r="FXX114" s="156"/>
      <c r="FXY114" s="156"/>
      <c r="FXZ114" s="156"/>
      <c r="FYA114" s="156"/>
      <c r="FYB114" s="156"/>
      <c r="FYC114" s="156"/>
      <c r="FYD114" s="156"/>
      <c r="FYE114" s="156"/>
      <c r="FYF114" s="156"/>
      <c r="FYG114" s="156"/>
      <c r="FYH114" s="156"/>
      <c r="FYI114" s="156"/>
      <c r="FYJ114" s="156"/>
      <c r="FYK114" s="156"/>
      <c r="FYL114" s="156"/>
      <c r="FYM114" s="156"/>
      <c r="FYN114" s="156"/>
      <c r="FYO114" s="156"/>
      <c r="FYP114" s="156"/>
      <c r="FYQ114" s="156"/>
      <c r="FYR114" s="156"/>
      <c r="FYS114" s="156"/>
      <c r="FYT114" s="156"/>
      <c r="FYU114" s="156"/>
      <c r="FYV114" s="156"/>
      <c r="FYW114" s="156"/>
      <c r="FYX114" s="156"/>
      <c r="FYY114" s="156"/>
      <c r="FYZ114" s="156"/>
      <c r="FZA114" s="156"/>
      <c r="FZB114" s="156"/>
      <c r="FZC114" s="156"/>
      <c r="FZD114" s="156"/>
      <c r="FZE114" s="156"/>
      <c r="FZF114" s="156"/>
      <c r="FZG114" s="156"/>
      <c r="FZH114" s="156"/>
      <c r="FZI114" s="156"/>
      <c r="FZJ114" s="156"/>
      <c r="FZK114" s="156"/>
      <c r="FZL114" s="156"/>
      <c r="FZM114" s="156"/>
      <c r="FZN114" s="156"/>
      <c r="FZO114" s="156"/>
      <c r="FZP114" s="156"/>
      <c r="FZQ114" s="156"/>
      <c r="FZR114" s="156"/>
      <c r="FZS114" s="156"/>
      <c r="FZT114" s="156"/>
      <c r="FZU114" s="156"/>
      <c r="FZV114" s="156"/>
      <c r="FZW114" s="156"/>
      <c r="FZX114" s="156"/>
      <c r="FZY114" s="156"/>
      <c r="FZZ114" s="156"/>
      <c r="GAA114" s="156"/>
      <c r="GAB114" s="156"/>
      <c r="GAC114" s="156"/>
      <c r="GAD114" s="156"/>
      <c r="GAE114" s="156"/>
      <c r="GAF114" s="156"/>
      <c r="GAG114" s="156"/>
      <c r="GAH114" s="156"/>
      <c r="GAI114" s="156"/>
      <c r="GAJ114" s="156"/>
      <c r="GAK114" s="156"/>
      <c r="GAL114" s="156"/>
      <c r="GAM114" s="156"/>
      <c r="GAN114" s="156"/>
      <c r="GAO114" s="156"/>
      <c r="GAP114" s="156"/>
      <c r="GAQ114" s="156"/>
      <c r="GAR114" s="156"/>
      <c r="GAS114" s="156"/>
      <c r="GAT114" s="156"/>
      <c r="GAU114" s="156"/>
      <c r="GAV114" s="156"/>
      <c r="GAW114" s="156"/>
      <c r="GAX114" s="156"/>
      <c r="GAY114" s="156"/>
      <c r="GAZ114" s="156"/>
      <c r="GBA114" s="156"/>
      <c r="GBB114" s="156"/>
      <c r="GBC114" s="156"/>
      <c r="GBD114" s="156"/>
      <c r="GBE114" s="156"/>
      <c r="GBF114" s="156"/>
      <c r="GBG114" s="156"/>
      <c r="GBH114" s="156"/>
      <c r="GBI114" s="156"/>
      <c r="GBJ114" s="156"/>
      <c r="GBK114" s="156"/>
      <c r="GBL114" s="156"/>
      <c r="GBM114" s="156"/>
      <c r="GBN114" s="156"/>
      <c r="GBO114" s="156"/>
      <c r="GBP114" s="156"/>
      <c r="GBQ114" s="156"/>
      <c r="GBR114" s="156"/>
      <c r="GBS114" s="156"/>
      <c r="GBT114" s="156"/>
      <c r="GBU114" s="156"/>
      <c r="GBV114" s="156"/>
      <c r="GBW114" s="156"/>
      <c r="GBX114" s="156"/>
      <c r="GBY114" s="156"/>
      <c r="GBZ114" s="156"/>
      <c r="GCA114" s="156"/>
      <c r="GCB114" s="156"/>
      <c r="GCC114" s="156"/>
      <c r="GCD114" s="156"/>
      <c r="GCE114" s="156"/>
      <c r="GCF114" s="156"/>
      <c r="GCG114" s="156"/>
      <c r="GCH114" s="156"/>
      <c r="GCI114" s="156"/>
      <c r="GCJ114" s="156"/>
      <c r="GCK114" s="156"/>
      <c r="GCL114" s="156"/>
      <c r="GCM114" s="156"/>
      <c r="GCN114" s="156"/>
      <c r="GCO114" s="156"/>
      <c r="GCP114" s="156"/>
      <c r="GCQ114" s="156"/>
      <c r="GCR114" s="156"/>
      <c r="GCS114" s="156"/>
      <c r="GCT114" s="156"/>
      <c r="GCU114" s="156"/>
      <c r="GCV114" s="156"/>
      <c r="GCW114" s="156"/>
      <c r="GCX114" s="156"/>
      <c r="GCY114" s="156"/>
      <c r="GCZ114" s="156"/>
      <c r="GDA114" s="156"/>
      <c r="GDB114" s="156"/>
      <c r="GDC114" s="156"/>
      <c r="GDD114" s="156"/>
      <c r="GDE114" s="156"/>
      <c r="GDF114" s="156"/>
      <c r="GDG114" s="156"/>
      <c r="GDH114" s="156"/>
      <c r="GDI114" s="156"/>
      <c r="GDJ114" s="156"/>
      <c r="GDK114" s="156"/>
      <c r="GDL114" s="156"/>
      <c r="GDM114" s="156"/>
      <c r="GDN114" s="156"/>
      <c r="GDO114" s="156"/>
      <c r="GDP114" s="156"/>
      <c r="GDQ114" s="156"/>
      <c r="GDR114" s="156"/>
      <c r="GDS114" s="156"/>
      <c r="GDT114" s="156"/>
      <c r="GDU114" s="156"/>
      <c r="GDV114" s="156"/>
      <c r="GDW114" s="156"/>
      <c r="GDX114" s="156"/>
      <c r="GDY114" s="156"/>
      <c r="GDZ114" s="156"/>
      <c r="GEA114" s="156"/>
      <c r="GEB114" s="156"/>
      <c r="GEC114" s="156"/>
      <c r="GED114" s="156"/>
      <c r="GEE114" s="156"/>
      <c r="GEF114" s="156"/>
      <c r="GEG114" s="156"/>
      <c r="GEH114" s="156"/>
      <c r="GEI114" s="156"/>
      <c r="GEJ114" s="156"/>
      <c r="GEK114" s="156"/>
      <c r="GEL114" s="156"/>
      <c r="GEM114" s="156"/>
      <c r="GEN114" s="156"/>
      <c r="GEO114" s="156"/>
      <c r="GEP114" s="156"/>
      <c r="GEQ114" s="156"/>
      <c r="GER114" s="156"/>
      <c r="GES114" s="156"/>
      <c r="GET114" s="156"/>
      <c r="GEU114" s="156"/>
      <c r="GEV114" s="156"/>
      <c r="GEW114" s="156"/>
      <c r="GEX114" s="156"/>
      <c r="GEY114" s="156"/>
      <c r="GEZ114" s="156"/>
      <c r="GFA114" s="156"/>
      <c r="GFB114" s="156"/>
      <c r="GFC114" s="156"/>
      <c r="GFD114" s="156"/>
      <c r="GFE114" s="156"/>
      <c r="GFF114" s="156"/>
      <c r="GFG114" s="156"/>
      <c r="GFH114" s="156"/>
      <c r="GFI114" s="156"/>
      <c r="GFJ114" s="156"/>
      <c r="GFK114" s="156"/>
      <c r="GFL114" s="156"/>
      <c r="GFM114" s="156"/>
      <c r="GFN114" s="156"/>
      <c r="GFO114" s="156"/>
      <c r="GFP114" s="156"/>
      <c r="GFQ114" s="156"/>
      <c r="GFR114" s="156"/>
      <c r="GFS114" s="156"/>
      <c r="GFT114" s="156"/>
      <c r="GFU114" s="156"/>
      <c r="GFV114" s="156"/>
      <c r="GFW114" s="156"/>
      <c r="GFX114" s="156"/>
      <c r="GFY114" s="156"/>
      <c r="GFZ114" s="156"/>
      <c r="GGA114" s="156"/>
      <c r="GGB114" s="156"/>
      <c r="GGC114" s="156"/>
      <c r="GGD114" s="156"/>
      <c r="GGE114" s="156"/>
      <c r="GGF114" s="156"/>
      <c r="GGG114" s="156"/>
      <c r="GGH114" s="156"/>
      <c r="GGI114" s="156"/>
      <c r="GGJ114" s="156"/>
      <c r="GGK114" s="156"/>
      <c r="GGL114" s="156"/>
      <c r="GGM114" s="156"/>
      <c r="GGN114" s="156"/>
      <c r="GGO114" s="156"/>
      <c r="GGP114" s="156"/>
      <c r="GGQ114" s="156"/>
      <c r="GGR114" s="156"/>
      <c r="GGS114" s="156"/>
      <c r="GGT114" s="156"/>
      <c r="GGU114" s="156"/>
      <c r="GGV114" s="156"/>
      <c r="GGW114" s="156"/>
      <c r="GGX114" s="156"/>
      <c r="GGY114" s="156"/>
      <c r="GGZ114" s="156"/>
      <c r="GHA114" s="156"/>
      <c r="GHB114" s="156"/>
      <c r="GHC114" s="156"/>
      <c r="GHD114" s="156"/>
      <c r="GHE114" s="156"/>
      <c r="GHF114" s="156"/>
      <c r="GHG114" s="156"/>
      <c r="GHH114" s="156"/>
      <c r="GHI114" s="156"/>
      <c r="GHJ114" s="156"/>
      <c r="GHK114" s="156"/>
      <c r="GHL114" s="156"/>
      <c r="GHM114" s="156"/>
      <c r="GHN114" s="156"/>
      <c r="GHO114" s="156"/>
      <c r="GHP114" s="156"/>
      <c r="GHQ114" s="156"/>
      <c r="GHR114" s="156"/>
      <c r="GHS114" s="156"/>
      <c r="GHT114" s="156"/>
      <c r="GHU114" s="156"/>
      <c r="GHV114" s="156"/>
      <c r="GHW114" s="156"/>
      <c r="GHX114" s="156"/>
      <c r="GHY114" s="156"/>
      <c r="GHZ114" s="156"/>
      <c r="GIA114" s="156"/>
      <c r="GIB114" s="156"/>
      <c r="GIC114" s="156"/>
      <c r="GID114" s="156"/>
      <c r="GIE114" s="156"/>
      <c r="GIF114" s="156"/>
      <c r="GIG114" s="156"/>
      <c r="GIH114" s="156"/>
      <c r="GII114" s="156"/>
      <c r="GIJ114" s="156"/>
      <c r="GIK114" s="156"/>
      <c r="GIL114" s="156"/>
      <c r="GIM114" s="156"/>
      <c r="GIN114" s="156"/>
      <c r="GIO114" s="156"/>
      <c r="GIP114" s="156"/>
      <c r="GIQ114" s="156"/>
      <c r="GIR114" s="156"/>
      <c r="GIS114" s="156"/>
      <c r="GIT114" s="156"/>
      <c r="GIU114" s="156"/>
      <c r="GIV114" s="156"/>
      <c r="GIW114" s="156"/>
      <c r="GIX114" s="156"/>
      <c r="GIY114" s="156"/>
      <c r="GIZ114" s="156"/>
      <c r="GJA114" s="156"/>
      <c r="GJB114" s="156"/>
      <c r="GJC114" s="156"/>
      <c r="GJD114" s="156"/>
      <c r="GJE114" s="156"/>
      <c r="GJF114" s="156"/>
      <c r="GJG114" s="156"/>
      <c r="GJH114" s="156"/>
      <c r="GJI114" s="156"/>
      <c r="GJJ114" s="156"/>
      <c r="GJK114" s="156"/>
      <c r="GJL114" s="156"/>
      <c r="GJM114" s="156"/>
      <c r="GJN114" s="156"/>
      <c r="GJO114" s="156"/>
      <c r="GJP114" s="156"/>
      <c r="GJQ114" s="156"/>
      <c r="GJR114" s="156"/>
      <c r="GJS114" s="156"/>
      <c r="GJT114" s="156"/>
      <c r="GJU114" s="156"/>
      <c r="GJV114" s="156"/>
      <c r="GJW114" s="156"/>
      <c r="GJX114" s="156"/>
      <c r="GJY114" s="156"/>
      <c r="GJZ114" s="156"/>
      <c r="GKA114" s="156"/>
      <c r="GKB114" s="156"/>
      <c r="GKC114" s="156"/>
      <c r="GKD114" s="156"/>
      <c r="GKE114" s="156"/>
      <c r="GKF114" s="156"/>
      <c r="GKG114" s="156"/>
      <c r="GKH114" s="156"/>
      <c r="GKI114" s="156"/>
      <c r="GKJ114" s="156"/>
      <c r="GKK114" s="156"/>
      <c r="GKL114" s="156"/>
      <c r="GKM114" s="156"/>
      <c r="GKN114" s="156"/>
      <c r="GKO114" s="156"/>
      <c r="GKP114" s="156"/>
      <c r="GKQ114" s="156"/>
      <c r="GKR114" s="156"/>
      <c r="GKS114" s="156"/>
      <c r="GKT114" s="156"/>
      <c r="GKU114" s="156"/>
      <c r="GKV114" s="156"/>
      <c r="GKW114" s="156"/>
      <c r="GKX114" s="156"/>
      <c r="GKY114" s="156"/>
      <c r="GKZ114" s="156"/>
      <c r="GLA114" s="156"/>
      <c r="GLB114" s="156"/>
      <c r="GLC114" s="156"/>
      <c r="GLD114" s="156"/>
      <c r="GLE114" s="156"/>
      <c r="GLF114" s="156"/>
      <c r="GLG114" s="156"/>
      <c r="GLH114" s="156"/>
      <c r="GLI114" s="156"/>
      <c r="GLJ114" s="156"/>
      <c r="GLK114" s="156"/>
      <c r="GLL114" s="156"/>
      <c r="GLM114" s="156"/>
      <c r="GLN114" s="156"/>
      <c r="GLO114" s="156"/>
      <c r="GLP114" s="156"/>
      <c r="GLQ114" s="156"/>
      <c r="GLR114" s="156"/>
      <c r="GLS114" s="156"/>
      <c r="GLT114" s="156"/>
      <c r="GLU114" s="156"/>
      <c r="GLV114" s="156"/>
      <c r="GLW114" s="156"/>
      <c r="GLX114" s="156"/>
      <c r="GLY114" s="156"/>
      <c r="GLZ114" s="156"/>
      <c r="GMA114" s="156"/>
      <c r="GMB114" s="156"/>
      <c r="GMC114" s="156"/>
      <c r="GMD114" s="156"/>
      <c r="GME114" s="156"/>
      <c r="GMF114" s="156"/>
      <c r="GMG114" s="156"/>
      <c r="GMH114" s="156"/>
      <c r="GMI114" s="156"/>
      <c r="GMJ114" s="156"/>
      <c r="GMK114" s="156"/>
      <c r="GML114" s="156"/>
      <c r="GMM114" s="156"/>
      <c r="GMN114" s="156"/>
      <c r="GMO114" s="156"/>
      <c r="GMP114" s="156"/>
      <c r="GMQ114" s="156"/>
      <c r="GMR114" s="156"/>
      <c r="GMS114" s="156"/>
      <c r="GMT114" s="156"/>
      <c r="GMU114" s="156"/>
      <c r="GMV114" s="156"/>
      <c r="GMW114" s="156"/>
      <c r="GMX114" s="156"/>
      <c r="GMY114" s="156"/>
      <c r="GMZ114" s="156"/>
      <c r="GNA114" s="156"/>
      <c r="GNB114" s="156"/>
      <c r="GNC114" s="156"/>
      <c r="GND114" s="156"/>
      <c r="GNE114" s="156"/>
      <c r="GNF114" s="156"/>
      <c r="GNG114" s="156"/>
      <c r="GNH114" s="156"/>
      <c r="GNI114" s="156"/>
      <c r="GNJ114" s="156"/>
      <c r="GNK114" s="156"/>
      <c r="GNL114" s="156"/>
      <c r="GNM114" s="156"/>
      <c r="GNN114" s="156"/>
      <c r="GNO114" s="156"/>
      <c r="GNP114" s="156"/>
      <c r="GNQ114" s="156"/>
      <c r="GNR114" s="156"/>
      <c r="GNS114" s="156"/>
      <c r="GNT114" s="156"/>
      <c r="GNU114" s="156"/>
      <c r="GNV114" s="156"/>
      <c r="GNW114" s="156"/>
      <c r="GNX114" s="156"/>
      <c r="GNY114" s="156"/>
      <c r="GNZ114" s="156"/>
      <c r="GOA114" s="156"/>
      <c r="GOB114" s="156"/>
      <c r="GOC114" s="156"/>
      <c r="GOD114" s="156"/>
      <c r="GOE114" s="156"/>
      <c r="GOF114" s="156"/>
      <c r="GOG114" s="156"/>
      <c r="GOH114" s="156"/>
      <c r="GOI114" s="156"/>
      <c r="GOJ114" s="156"/>
      <c r="GOK114" s="156"/>
      <c r="GOL114" s="156"/>
      <c r="GOM114" s="156"/>
      <c r="GON114" s="156"/>
      <c r="GOO114" s="156"/>
      <c r="GOP114" s="156"/>
      <c r="GOQ114" s="156"/>
      <c r="GOR114" s="156"/>
      <c r="GOS114" s="156"/>
      <c r="GOT114" s="156"/>
      <c r="GOU114" s="156"/>
      <c r="GOV114" s="156"/>
      <c r="GOW114" s="156"/>
      <c r="GOX114" s="156"/>
      <c r="GOY114" s="156"/>
      <c r="GOZ114" s="156"/>
      <c r="GPA114" s="156"/>
      <c r="GPB114" s="156"/>
      <c r="GPC114" s="156"/>
      <c r="GPD114" s="156"/>
      <c r="GPE114" s="156"/>
      <c r="GPF114" s="156"/>
      <c r="GPG114" s="156"/>
      <c r="GPH114" s="156"/>
      <c r="GPI114" s="156"/>
      <c r="GPJ114" s="156"/>
      <c r="GPK114" s="156"/>
      <c r="GPL114" s="156"/>
      <c r="GPM114" s="156"/>
      <c r="GPN114" s="156"/>
      <c r="GPO114" s="156"/>
      <c r="GPP114" s="156"/>
      <c r="GPQ114" s="156"/>
      <c r="GPR114" s="156"/>
      <c r="GPS114" s="156"/>
      <c r="GPT114" s="156"/>
      <c r="GPU114" s="156"/>
      <c r="GPV114" s="156"/>
      <c r="GPW114" s="156"/>
      <c r="GPX114" s="156"/>
      <c r="GPY114" s="156"/>
      <c r="GPZ114" s="156"/>
      <c r="GQA114" s="156"/>
      <c r="GQB114" s="156"/>
      <c r="GQC114" s="156"/>
      <c r="GQD114" s="156"/>
      <c r="GQE114" s="156"/>
      <c r="GQF114" s="156"/>
      <c r="GQG114" s="156"/>
      <c r="GQH114" s="156"/>
      <c r="GQI114" s="156"/>
      <c r="GQJ114" s="156"/>
      <c r="GQK114" s="156"/>
      <c r="GQL114" s="156"/>
      <c r="GQM114" s="156"/>
      <c r="GQN114" s="156"/>
      <c r="GQO114" s="156"/>
      <c r="GQP114" s="156"/>
      <c r="GQQ114" s="156"/>
      <c r="GQR114" s="156"/>
      <c r="GQS114" s="156"/>
      <c r="GQT114" s="156"/>
      <c r="GQU114" s="156"/>
      <c r="GQV114" s="156"/>
      <c r="GQW114" s="156"/>
      <c r="GQX114" s="156"/>
      <c r="GQY114" s="156"/>
      <c r="GQZ114" s="156"/>
      <c r="GRA114" s="156"/>
      <c r="GRB114" s="156"/>
      <c r="GRC114" s="156"/>
      <c r="GRD114" s="156"/>
      <c r="GRE114" s="156"/>
      <c r="GRF114" s="156"/>
      <c r="GRG114" s="156"/>
      <c r="GRH114" s="156"/>
      <c r="GRI114" s="156"/>
      <c r="GRJ114" s="156"/>
      <c r="GRK114" s="156"/>
      <c r="GRL114" s="156"/>
      <c r="GRM114" s="156"/>
      <c r="GRN114" s="156"/>
      <c r="GRO114" s="156"/>
      <c r="GRP114" s="156"/>
      <c r="GRQ114" s="156"/>
      <c r="GRR114" s="156"/>
      <c r="GRS114" s="156"/>
      <c r="GRT114" s="156"/>
      <c r="GRU114" s="156"/>
      <c r="GRV114" s="156"/>
      <c r="GRW114" s="156"/>
      <c r="GRX114" s="156"/>
      <c r="GRY114" s="156"/>
      <c r="GRZ114" s="156"/>
      <c r="GSA114" s="156"/>
      <c r="GSB114" s="156"/>
      <c r="GSC114" s="156"/>
      <c r="GSD114" s="156"/>
      <c r="GSE114" s="156"/>
      <c r="GSF114" s="156"/>
      <c r="GSG114" s="156"/>
      <c r="GSH114" s="156"/>
      <c r="GSI114" s="156"/>
      <c r="GSJ114" s="156"/>
      <c r="GSK114" s="156"/>
      <c r="GSL114" s="156"/>
      <c r="GSM114" s="156"/>
      <c r="GSN114" s="156"/>
      <c r="GSO114" s="156"/>
      <c r="GSP114" s="156"/>
      <c r="GSQ114" s="156"/>
      <c r="GSR114" s="156"/>
      <c r="GSS114" s="156"/>
      <c r="GST114" s="156"/>
      <c r="GSU114" s="156"/>
      <c r="GSV114" s="156"/>
      <c r="GSW114" s="156"/>
      <c r="GSX114" s="156"/>
      <c r="GSY114" s="156"/>
      <c r="GSZ114" s="156"/>
      <c r="GTA114" s="156"/>
      <c r="GTB114" s="156"/>
      <c r="GTC114" s="156"/>
      <c r="GTD114" s="156"/>
      <c r="GTE114" s="156"/>
      <c r="GTF114" s="156"/>
      <c r="GTG114" s="156"/>
      <c r="GTH114" s="156"/>
      <c r="GTI114" s="156"/>
      <c r="GTJ114" s="156"/>
      <c r="GTK114" s="156"/>
      <c r="GTL114" s="156"/>
      <c r="GTM114" s="156"/>
      <c r="GTN114" s="156"/>
      <c r="GTO114" s="156"/>
      <c r="GTP114" s="156"/>
      <c r="GTQ114" s="156"/>
      <c r="GTR114" s="156"/>
      <c r="GTS114" s="156"/>
      <c r="GTT114" s="156"/>
      <c r="GTU114" s="156"/>
      <c r="GTV114" s="156"/>
      <c r="GTW114" s="156"/>
      <c r="GTX114" s="156"/>
      <c r="GTY114" s="156"/>
      <c r="GTZ114" s="156"/>
      <c r="GUA114" s="156"/>
      <c r="GUB114" s="156"/>
      <c r="GUC114" s="156"/>
      <c r="GUD114" s="156"/>
      <c r="GUE114" s="156"/>
      <c r="GUF114" s="156"/>
      <c r="GUG114" s="156"/>
      <c r="GUH114" s="156"/>
      <c r="GUI114" s="156"/>
      <c r="GUJ114" s="156"/>
      <c r="GUK114" s="156"/>
      <c r="GUL114" s="156"/>
      <c r="GUM114" s="156"/>
      <c r="GUN114" s="156"/>
      <c r="GUO114" s="156"/>
      <c r="GUP114" s="156"/>
      <c r="GUQ114" s="156"/>
      <c r="GUR114" s="156"/>
      <c r="GUS114" s="156"/>
      <c r="GUT114" s="156"/>
      <c r="GUU114" s="156"/>
      <c r="GUV114" s="156"/>
      <c r="GUW114" s="156"/>
      <c r="GUX114" s="156"/>
      <c r="GUY114" s="156"/>
      <c r="GUZ114" s="156"/>
      <c r="GVA114" s="156"/>
      <c r="GVB114" s="156"/>
      <c r="GVC114" s="156"/>
      <c r="GVD114" s="156"/>
      <c r="GVE114" s="156"/>
      <c r="GVF114" s="156"/>
      <c r="GVG114" s="156"/>
      <c r="GVH114" s="156"/>
      <c r="GVI114" s="156"/>
      <c r="GVJ114" s="156"/>
      <c r="GVK114" s="156"/>
      <c r="GVL114" s="156"/>
      <c r="GVM114" s="156"/>
      <c r="GVN114" s="156"/>
      <c r="GVO114" s="156"/>
      <c r="GVP114" s="156"/>
      <c r="GVQ114" s="156"/>
      <c r="GVR114" s="156"/>
      <c r="GVS114" s="156"/>
      <c r="GVT114" s="156"/>
      <c r="GVU114" s="156"/>
      <c r="GVV114" s="156"/>
      <c r="GVW114" s="156"/>
      <c r="GVX114" s="156"/>
      <c r="GVY114" s="156"/>
      <c r="GVZ114" s="156"/>
      <c r="GWA114" s="156"/>
      <c r="GWB114" s="156"/>
      <c r="GWC114" s="156"/>
      <c r="GWD114" s="156"/>
      <c r="GWE114" s="156"/>
      <c r="GWF114" s="156"/>
      <c r="GWG114" s="156"/>
      <c r="GWH114" s="156"/>
      <c r="GWI114" s="156"/>
      <c r="GWJ114" s="156"/>
      <c r="GWK114" s="156"/>
      <c r="GWL114" s="156"/>
      <c r="GWM114" s="156"/>
      <c r="GWN114" s="156"/>
      <c r="GWO114" s="156"/>
      <c r="GWP114" s="156"/>
      <c r="GWQ114" s="156"/>
      <c r="GWR114" s="156"/>
      <c r="GWS114" s="156"/>
      <c r="GWT114" s="156"/>
      <c r="GWU114" s="156"/>
      <c r="GWV114" s="156"/>
      <c r="GWW114" s="156"/>
      <c r="GWX114" s="156"/>
      <c r="GWY114" s="156"/>
      <c r="GWZ114" s="156"/>
      <c r="GXA114" s="156"/>
      <c r="GXB114" s="156"/>
      <c r="GXC114" s="156"/>
      <c r="GXD114" s="156"/>
      <c r="GXE114" s="156"/>
      <c r="GXF114" s="156"/>
      <c r="GXG114" s="156"/>
      <c r="GXH114" s="156"/>
      <c r="GXI114" s="156"/>
      <c r="GXJ114" s="156"/>
      <c r="GXK114" s="156"/>
      <c r="GXL114" s="156"/>
      <c r="GXM114" s="156"/>
      <c r="GXN114" s="156"/>
      <c r="GXO114" s="156"/>
      <c r="GXP114" s="156"/>
      <c r="GXQ114" s="156"/>
      <c r="GXR114" s="156"/>
      <c r="GXS114" s="156"/>
      <c r="GXT114" s="156"/>
      <c r="GXU114" s="156"/>
      <c r="GXV114" s="156"/>
      <c r="GXW114" s="156"/>
      <c r="GXX114" s="156"/>
      <c r="GXY114" s="156"/>
      <c r="GXZ114" s="156"/>
      <c r="GYA114" s="156"/>
      <c r="GYB114" s="156"/>
      <c r="GYC114" s="156"/>
      <c r="GYD114" s="156"/>
      <c r="GYE114" s="156"/>
      <c r="GYF114" s="156"/>
      <c r="GYG114" s="156"/>
      <c r="GYH114" s="156"/>
      <c r="GYI114" s="156"/>
      <c r="GYJ114" s="156"/>
      <c r="GYK114" s="156"/>
      <c r="GYL114" s="156"/>
      <c r="GYM114" s="156"/>
      <c r="GYN114" s="156"/>
      <c r="GYO114" s="156"/>
      <c r="GYP114" s="156"/>
      <c r="GYQ114" s="156"/>
      <c r="GYR114" s="156"/>
      <c r="GYS114" s="156"/>
      <c r="GYT114" s="156"/>
      <c r="GYU114" s="156"/>
      <c r="GYV114" s="156"/>
      <c r="GYW114" s="156"/>
      <c r="GYX114" s="156"/>
      <c r="GYY114" s="156"/>
      <c r="GYZ114" s="156"/>
      <c r="GZA114" s="156"/>
      <c r="GZB114" s="156"/>
      <c r="GZC114" s="156"/>
      <c r="GZD114" s="156"/>
      <c r="GZE114" s="156"/>
      <c r="GZF114" s="156"/>
      <c r="GZG114" s="156"/>
      <c r="GZH114" s="156"/>
      <c r="GZI114" s="156"/>
      <c r="GZJ114" s="156"/>
      <c r="GZK114" s="156"/>
      <c r="GZL114" s="156"/>
      <c r="GZM114" s="156"/>
      <c r="GZN114" s="156"/>
      <c r="GZO114" s="156"/>
      <c r="GZP114" s="156"/>
      <c r="GZQ114" s="156"/>
      <c r="GZR114" s="156"/>
      <c r="GZS114" s="156"/>
      <c r="GZT114" s="156"/>
      <c r="GZU114" s="156"/>
      <c r="GZV114" s="156"/>
      <c r="GZW114" s="156"/>
      <c r="GZX114" s="156"/>
      <c r="GZY114" s="156"/>
      <c r="GZZ114" s="156"/>
      <c r="HAA114" s="156"/>
      <c r="HAB114" s="156"/>
      <c r="HAC114" s="156"/>
      <c r="HAD114" s="156"/>
      <c r="HAE114" s="156"/>
      <c r="HAF114" s="156"/>
      <c r="HAG114" s="156"/>
      <c r="HAH114" s="156"/>
      <c r="HAI114" s="156"/>
      <c r="HAJ114" s="156"/>
      <c r="HAK114" s="156"/>
      <c r="HAL114" s="156"/>
      <c r="HAM114" s="156"/>
      <c r="HAN114" s="156"/>
      <c r="HAO114" s="156"/>
      <c r="HAP114" s="156"/>
      <c r="HAQ114" s="156"/>
      <c r="HAR114" s="156"/>
      <c r="HAS114" s="156"/>
      <c r="HAT114" s="156"/>
      <c r="HAU114" s="156"/>
      <c r="HAV114" s="156"/>
      <c r="HAW114" s="156"/>
      <c r="HAX114" s="156"/>
      <c r="HAY114" s="156"/>
      <c r="HAZ114" s="156"/>
      <c r="HBA114" s="156"/>
      <c r="HBB114" s="156"/>
      <c r="HBC114" s="156"/>
      <c r="HBD114" s="156"/>
      <c r="HBE114" s="156"/>
      <c r="HBF114" s="156"/>
      <c r="HBG114" s="156"/>
      <c r="HBH114" s="156"/>
      <c r="HBI114" s="156"/>
      <c r="HBJ114" s="156"/>
      <c r="HBK114" s="156"/>
      <c r="HBL114" s="156"/>
      <c r="HBM114" s="156"/>
      <c r="HBN114" s="156"/>
      <c r="HBO114" s="156"/>
      <c r="HBP114" s="156"/>
      <c r="HBQ114" s="156"/>
      <c r="HBR114" s="156"/>
      <c r="HBS114" s="156"/>
      <c r="HBT114" s="156"/>
      <c r="HBU114" s="156"/>
      <c r="HBV114" s="156"/>
      <c r="HBW114" s="156"/>
      <c r="HBX114" s="156"/>
      <c r="HBY114" s="156"/>
      <c r="HBZ114" s="156"/>
      <c r="HCA114" s="156"/>
      <c r="HCB114" s="156"/>
      <c r="HCC114" s="156"/>
      <c r="HCD114" s="156"/>
      <c r="HCE114" s="156"/>
      <c r="HCF114" s="156"/>
      <c r="HCG114" s="156"/>
      <c r="HCH114" s="156"/>
      <c r="HCI114" s="156"/>
      <c r="HCJ114" s="156"/>
      <c r="HCK114" s="156"/>
      <c r="HCL114" s="156"/>
      <c r="HCM114" s="156"/>
      <c r="HCN114" s="156"/>
      <c r="HCO114" s="156"/>
      <c r="HCP114" s="156"/>
      <c r="HCQ114" s="156"/>
      <c r="HCR114" s="156"/>
      <c r="HCS114" s="156"/>
      <c r="HCT114" s="156"/>
      <c r="HCU114" s="156"/>
      <c r="HCV114" s="156"/>
      <c r="HCW114" s="156"/>
      <c r="HCX114" s="156"/>
      <c r="HCY114" s="156"/>
      <c r="HCZ114" s="156"/>
      <c r="HDA114" s="156"/>
      <c r="HDB114" s="156"/>
      <c r="HDC114" s="156"/>
      <c r="HDD114" s="156"/>
      <c r="HDE114" s="156"/>
      <c r="HDF114" s="156"/>
      <c r="HDG114" s="156"/>
      <c r="HDH114" s="156"/>
      <c r="HDI114" s="156"/>
      <c r="HDJ114" s="156"/>
      <c r="HDK114" s="156"/>
      <c r="HDL114" s="156"/>
      <c r="HDM114" s="156"/>
      <c r="HDN114" s="156"/>
      <c r="HDO114" s="156"/>
      <c r="HDP114" s="156"/>
      <c r="HDQ114" s="156"/>
      <c r="HDR114" s="156"/>
      <c r="HDS114" s="156"/>
      <c r="HDT114" s="156"/>
      <c r="HDU114" s="156"/>
      <c r="HDV114" s="156"/>
      <c r="HDW114" s="156"/>
      <c r="HDX114" s="156"/>
      <c r="HDY114" s="156"/>
      <c r="HDZ114" s="156"/>
      <c r="HEA114" s="156"/>
      <c r="HEB114" s="156"/>
      <c r="HEC114" s="156"/>
      <c r="HED114" s="156"/>
      <c r="HEE114" s="156"/>
      <c r="HEF114" s="156"/>
      <c r="HEG114" s="156"/>
      <c r="HEH114" s="156"/>
      <c r="HEI114" s="156"/>
      <c r="HEJ114" s="156"/>
      <c r="HEK114" s="156"/>
      <c r="HEL114" s="156"/>
      <c r="HEM114" s="156"/>
      <c r="HEN114" s="156"/>
      <c r="HEO114" s="156"/>
      <c r="HEP114" s="156"/>
      <c r="HEQ114" s="156"/>
      <c r="HER114" s="156"/>
      <c r="HES114" s="156"/>
      <c r="HET114" s="156"/>
      <c r="HEU114" s="156"/>
      <c r="HEV114" s="156"/>
      <c r="HEW114" s="156"/>
      <c r="HEX114" s="156"/>
      <c r="HEY114" s="156"/>
      <c r="HEZ114" s="156"/>
      <c r="HFA114" s="156"/>
      <c r="HFB114" s="156"/>
      <c r="HFC114" s="156"/>
      <c r="HFD114" s="156"/>
      <c r="HFE114" s="156"/>
      <c r="HFF114" s="156"/>
      <c r="HFG114" s="156"/>
      <c r="HFH114" s="156"/>
      <c r="HFI114" s="156"/>
      <c r="HFJ114" s="156"/>
      <c r="HFK114" s="156"/>
      <c r="HFL114" s="156"/>
      <c r="HFM114" s="156"/>
      <c r="HFN114" s="156"/>
      <c r="HFO114" s="156"/>
      <c r="HFP114" s="156"/>
      <c r="HFQ114" s="156"/>
      <c r="HFR114" s="156"/>
      <c r="HFS114" s="156"/>
      <c r="HFT114" s="156"/>
      <c r="HFU114" s="156"/>
      <c r="HFV114" s="156"/>
      <c r="HFW114" s="156"/>
      <c r="HFX114" s="156"/>
      <c r="HFY114" s="156"/>
      <c r="HFZ114" s="156"/>
      <c r="HGA114" s="156"/>
      <c r="HGB114" s="156"/>
      <c r="HGC114" s="156"/>
      <c r="HGD114" s="156"/>
      <c r="HGE114" s="156"/>
      <c r="HGF114" s="156"/>
      <c r="HGG114" s="156"/>
      <c r="HGH114" s="156"/>
      <c r="HGI114" s="156"/>
      <c r="HGJ114" s="156"/>
      <c r="HGK114" s="156"/>
      <c r="HGL114" s="156"/>
      <c r="HGM114" s="156"/>
      <c r="HGN114" s="156"/>
      <c r="HGO114" s="156"/>
      <c r="HGP114" s="156"/>
      <c r="HGQ114" s="156"/>
      <c r="HGR114" s="156"/>
      <c r="HGS114" s="156"/>
      <c r="HGT114" s="156"/>
      <c r="HGU114" s="156"/>
      <c r="HGV114" s="156"/>
      <c r="HGW114" s="156"/>
      <c r="HGX114" s="156"/>
      <c r="HGY114" s="156"/>
      <c r="HGZ114" s="156"/>
      <c r="HHA114" s="156"/>
      <c r="HHB114" s="156"/>
      <c r="HHC114" s="156"/>
      <c r="HHD114" s="156"/>
      <c r="HHE114" s="156"/>
      <c r="HHF114" s="156"/>
      <c r="HHG114" s="156"/>
      <c r="HHH114" s="156"/>
      <c r="HHI114" s="156"/>
      <c r="HHJ114" s="156"/>
      <c r="HHK114" s="156"/>
      <c r="HHL114" s="156"/>
      <c r="HHM114" s="156"/>
      <c r="HHN114" s="156"/>
      <c r="HHO114" s="156"/>
      <c r="HHP114" s="156"/>
      <c r="HHQ114" s="156"/>
      <c r="HHR114" s="156"/>
      <c r="HHS114" s="156"/>
      <c r="HHT114" s="156"/>
      <c r="HHU114" s="156"/>
      <c r="HHV114" s="156"/>
      <c r="HHW114" s="156"/>
      <c r="HHX114" s="156"/>
      <c r="HHY114" s="156"/>
      <c r="HHZ114" s="156"/>
      <c r="HIA114" s="156"/>
      <c r="HIB114" s="156"/>
      <c r="HIC114" s="156"/>
      <c r="HID114" s="156"/>
      <c r="HIE114" s="156"/>
      <c r="HIF114" s="156"/>
      <c r="HIG114" s="156"/>
      <c r="HIH114" s="156"/>
      <c r="HII114" s="156"/>
      <c r="HIJ114" s="156"/>
      <c r="HIK114" s="156"/>
      <c r="HIL114" s="156"/>
      <c r="HIM114" s="156"/>
      <c r="HIN114" s="156"/>
      <c r="HIO114" s="156"/>
      <c r="HIP114" s="156"/>
      <c r="HIQ114" s="156"/>
      <c r="HIR114" s="156"/>
      <c r="HIS114" s="156"/>
      <c r="HIT114" s="156"/>
      <c r="HIU114" s="156"/>
      <c r="HIV114" s="156"/>
      <c r="HIW114" s="156"/>
      <c r="HIX114" s="156"/>
      <c r="HIY114" s="156"/>
      <c r="HIZ114" s="156"/>
      <c r="HJA114" s="156"/>
      <c r="HJB114" s="156"/>
      <c r="HJC114" s="156"/>
      <c r="HJD114" s="156"/>
      <c r="HJE114" s="156"/>
      <c r="HJF114" s="156"/>
      <c r="HJG114" s="156"/>
      <c r="HJH114" s="156"/>
      <c r="HJI114" s="156"/>
      <c r="HJJ114" s="156"/>
      <c r="HJK114" s="156"/>
      <c r="HJL114" s="156"/>
      <c r="HJM114" s="156"/>
      <c r="HJN114" s="156"/>
      <c r="HJO114" s="156"/>
      <c r="HJP114" s="156"/>
      <c r="HJQ114" s="156"/>
      <c r="HJR114" s="156"/>
      <c r="HJS114" s="156"/>
      <c r="HJT114" s="156"/>
      <c r="HJU114" s="156"/>
      <c r="HJV114" s="156"/>
      <c r="HJW114" s="156"/>
      <c r="HJX114" s="156"/>
      <c r="HJY114" s="156"/>
      <c r="HJZ114" s="156"/>
      <c r="HKA114" s="156"/>
      <c r="HKB114" s="156"/>
      <c r="HKC114" s="156"/>
      <c r="HKD114" s="156"/>
      <c r="HKE114" s="156"/>
      <c r="HKF114" s="156"/>
      <c r="HKG114" s="156"/>
      <c r="HKH114" s="156"/>
      <c r="HKI114" s="156"/>
      <c r="HKJ114" s="156"/>
      <c r="HKK114" s="156"/>
      <c r="HKL114" s="156"/>
      <c r="HKM114" s="156"/>
      <c r="HKN114" s="156"/>
      <c r="HKO114" s="156"/>
      <c r="HKP114" s="156"/>
      <c r="HKQ114" s="156"/>
      <c r="HKR114" s="156"/>
      <c r="HKS114" s="156"/>
      <c r="HKT114" s="156"/>
      <c r="HKU114" s="156"/>
      <c r="HKV114" s="156"/>
      <c r="HKW114" s="156"/>
      <c r="HKX114" s="156"/>
      <c r="HKY114" s="156"/>
      <c r="HKZ114" s="156"/>
      <c r="HLA114" s="156"/>
      <c r="HLB114" s="156"/>
      <c r="HLC114" s="156"/>
      <c r="HLD114" s="156"/>
      <c r="HLE114" s="156"/>
      <c r="HLF114" s="156"/>
      <c r="HLG114" s="156"/>
      <c r="HLH114" s="156"/>
      <c r="HLI114" s="156"/>
      <c r="HLJ114" s="156"/>
      <c r="HLK114" s="156"/>
      <c r="HLL114" s="156"/>
      <c r="HLM114" s="156"/>
      <c r="HLN114" s="156"/>
      <c r="HLO114" s="156"/>
      <c r="HLP114" s="156"/>
      <c r="HLQ114" s="156"/>
      <c r="HLR114" s="156"/>
      <c r="HLS114" s="156"/>
      <c r="HLT114" s="156"/>
      <c r="HLU114" s="156"/>
      <c r="HLV114" s="156"/>
      <c r="HLW114" s="156"/>
      <c r="HLX114" s="156"/>
      <c r="HLY114" s="156"/>
      <c r="HLZ114" s="156"/>
      <c r="HMA114" s="156"/>
      <c r="HMB114" s="156"/>
      <c r="HMC114" s="156"/>
      <c r="HMD114" s="156"/>
      <c r="HME114" s="156"/>
      <c r="HMF114" s="156"/>
      <c r="HMG114" s="156"/>
      <c r="HMH114" s="156"/>
      <c r="HMI114" s="156"/>
      <c r="HMJ114" s="156"/>
      <c r="HMK114" s="156"/>
      <c r="HML114" s="156"/>
      <c r="HMM114" s="156"/>
      <c r="HMN114" s="156"/>
      <c r="HMO114" s="156"/>
      <c r="HMP114" s="156"/>
      <c r="HMQ114" s="156"/>
      <c r="HMR114" s="156"/>
      <c r="HMS114" s="156"/>
      <c r="HMT114" s="156"/>
      <c r="HMU114" s="156"/>
      <c r="HMV114" s="156"/>
      <c r="HMW114" s="156"/>
      <c r="HMX114" s="156"/>
      <c r="HMY114" s="156"/>
      <c r="HMZ114" s="156"/>
      <c r="HNA114" s="156"/>
      <c r="HNB114" s="156"/>
      <c r="HNC114" s="156"/>
      <c r="HND114" s="156"/>
      <c r="HNE114" s="156"/>
      <c r="HNF114" s="156"/>
      <c r="HNG114" s="156"/>
      <c r="HNH114" s="156"/>
      <c r="HNI114" s="156"/>
      <c r="HNJ114" s="156"/>
      <c r="HNK114" s="156"/>
      <c r="HNL114" s="156"/>
      <c r="HNM114" s="156"/>
      <c r="HNN114" s="156"/>
      <c r="HNO114" s="156"/>
      <c r="HNP114" s="156"/>
      <c r="HNQ114" s="156"/>
      <c r="HNR114" s="156"/>
      <c r="HNS114" s="156"/>
      <c r="HNT114" s="156"/>
      <c r="HNU114" s="156"/>
      <c r="HNV114" s="156"/>
      <c r="HNW114" s="156"/>
      <c r="HNX114" s="156"/>
      <c r="HNY114" s="156"/>
      <c r="HNZ114" s="156"/>
      <c r="HOA114" s="156"/>
      <c r="HOB114" s="156"/>
      <c r="HOC114" s="156"/>
      <c r="HOD114" s="156"/>
      <c r="HOE114" s="156"/>
      <c r="HOF114" s="156"/>
      <c r="HOG114" s="156"/>
      <c r="HOH114" s="156"/>
      <c r="HOI114" s="156"/>
      <c r="HOJ114" s="156"/>
      <c r="HOK114" s="156"/>
      <c r="HOL114" s="156"/>
      <c r="HOM114" s="156"/>
      <c r="HON114" s="156"/>
      <c r="HOO114" s="156"/>
      <c r="HOP114" s="156"/>
      <c r="HOQ114" s="156"/>
      <c r="HOR114" s="156"/>
      <c r="HOS114" s="156"/>
      <c r="HOT114" s="156"/>
      <c r="HOU114" s="156"/>
      <c r="HOV114" s="156"/>
      <c r="HOW114" s="156"/>
      <c r="HOX114" s="156"/>
      <c r="HOY114" s="156"/>
      <c r="HOZ114" s="156"/>
      <c r="HPA114" s="156"/>
      <c r="HPB114" s="156"/>
      <c r="HPC114" s="156"/>
      <c r="HPD114" s="156"/>
      <c r="HPE114" s="156"/>
      <c r="HPF114" s="156"/>
      <c r="HPG114" s="156"/>
      <c r="HPH114" s="156"/>
      <c r="HPI114" s="156"/>
      <c r="HPJ114" s="156"/>
      <c r="HPK114" s="156"/>
      <c r="HPL114" s="156"/>
      <c r="HPM114" s="156"/>
      <c r="HPN114" s="156"/>
      <c r="HPO114" s="156"/>
      <c r="HPP114" s="156"/>
      <c r="HPQ114" s="156"/>
      <c r="HPR114" s="156"/>
      <c r="HPS114" s="156"/>
      <c r="HPT114" s="156"/>
      <c r="HPU114" s="156"/>
      <c r="HPV114" s="156"/>
      <c r="HPW114" s="156"/>
      <c r="HPX114" s="156"/>
      <c r="HPY114" s="156"/>
      <c r="HPZ114" s="156"/>
      <c r="HQA114" s="156"/>
      <c r="HQB114" s="156"/>
      <c r="HQC114" s="156"/>
      <c r="HQD114" s="156"/>
      <c r="HQE114" s="156"/>
      <c r="HQF114" s="156"/>
      <c r="HQG114" s="156"/>
      <c r="HQH114" s="156"/>
      <c r="HQI114" s="156"/>
      <c r="HQJ114" s="156"/>
      <c r="HQK114" s="156"/>
      <c r="HQL114" s="156"/>
      <c r="HQM114" s="156"/>
      <c r="HQN114" s="156"/>
      <c r="HQO114" s="156"/>
      <c r="HQP114" s="156"/>
      <c r="HQQ114" s="156"/>
      <c r="HQR114" s="156"/>
      <c r="HQS114" s="156"/>
      <c r="HQT114" s="156"/>
      <c r="HQU114" s="156"/>
      <c r="HQV114" s="156"/>
      <c r="HQW114" s="156"/>
      <c r="HQX114" s="156"/>
      <c r="HQY114" s="156"/>
      <c r="HQZ114" s="156"/>
      <c r="HRA114" s="156"/>
      <c r="HRB114" s="156"/>
      <c r="HRC114" s="156"/>
      <c r="HRD114" s="156"/>
      <c r="HRE114" s="156"/>
      <c r="HRF114" s="156"/>
      <c r="HRG114" s="156"/>
      <c r="HRH114" s="156"/>
      <c r="HRI114" s="156"/>
      <c r="HRJ114" s="156"/>
      <c r="HRK114" s="156"/>
      <c r="HRL114" s="156"/>
      <c r="HRM114" s="156"/>
      <c r="HRN114" s="156"/>
      <c r="HRO114" s="156"/>
      <c r="HRP114" s="156"/>
      <c r="HRQ114" s="156"/>
      <c r="HRR114" s="156"/>
      <c r="HRS114" s="156"/>
      <c r="HRT114" s="156"/>
      <c r="HRU114" s="156"/>
      <c r="HRV114" s="156"/>
      <c r="HRW114" s="156"/>
      <c r="HRX114" s="156"/>
      <c r="HRY114" s="156"/>
      <c r="HRZ114" s="156"/>
      <c r="HSA114" s="156"/>
      <c r="HSB114" s="156"/>
      <c r="HSC114" s="156"/>
      <c r="HSD114" s="156"/>
      <c r="HSE114" s="156"/>
      <c r="HSF114" s="156"/>
      <c r="HSG114" s="156"/>
      <c r="HSH114" s="156"/>
      <c r="HSI114" s="156"/>
      <c r="HSJ114" s="156"/>
      <c r="HSK114" s="156"/>
      <c r="HSL114" s="156"/>
      <c r="HSM114" s="156"/>
      <c r="HSN114" s="156"/>
      <c r="HSO114" s="156"/>
      <c r="HSP114" s="156"/>
      <c r="HSQ114" s="156"/>
      <c r="HSR114" s="156"/>
      <c r="HSS114" s="156"/>
      <c r="HST114" s="156"/>
      <c r="HSU114" s="156"/>
      <c r="HSV114" s="156"/>
      <c r="HSW114" s="156"/>
      <c r="HSX114" s="156"/>
      <c r="HSY114" s="156"/>
      <c r="HSZ114" s="156"/>
      <c r="HTA114" s="156"/>
      <c r="HTB114" s="156"/>
      <c r="HTC114" s="156"/>
      <c r="HTD114" s="156"/>
      <c r="HTE114" s="156"/>
      <c r="HTF114" s="156"/>
      <c r="HTG114" s="156"/>
      <c r="HTH114" s="156"/>
      <c r="HTI114" s="156"/>
      <c r="HTJ114" s="156"/>
      <c r="HTK114" s="156"/>
      <c r="HTL114" s="156"/>
      <c r="HTM114" s="156"/>
      <c r="HTN114" s="156"/>
      <c r="HTO114" s="156"/>
      <c r="HTP114" s="156"/>
      <c r="HTQ114" s="156"/>
      <c r="HTR114" s="156"/>
      <c r="HTS114" s="156"/>
      <c r="HTT114" s="156"/>
      <c r="HTU114" s="156"/>
      <c r="HTV114" s="156"/>
      <c r="HTW114" s="156"/>
      <c r="HTX114" s="156"/>
      <c r="HTY114" s="156"/>
      <c r="HTZ114" s="156"/>
      <c r="HUA114" s="156"/>
      <c r="HUB114" s="156"/>
      <c r="HUC114" s="156"/>
      <c r="HUD114" s="156"/>
      <c r="HUE114" s="156"/>
      <c r="HUF114" s="156"/>
      <c r="HUG114" s="156"/>
      <c r="HUH114" s="156"/>
      <c r="HUI114" s="156"/>
      <c r="HUJ114" s="156"/>
      <c r="HUK114" s="156"/>
      <c r="HUL114" s="156"/>
      <c r="HUM114" s="156"/>
      <c r="HUN114" s="156"/>
      <c r="HUO114" s="156"/>
      <c r="HUP114" s="156"/>
      <c r="HUQ114" s="156"/>
      <c r="HUR114" s="156"/>
      <c r="HUS114" s="156"/>
      <c r="HUT114" s="156"/>
      <c r="HUU114" s="156"/>
      <c r="HUV114" s="156"/>
      <c r="HUW114" s="156"/>
      <c r="HUX114" s="156"/>
      <c r="HUY114" s="156"/>
      <c r="HUZ114" s="156"/>
      <c r="HVA114" s="156"/>
      <c r="HVB114" s="156"/>
      <c r="HVC114" s="156"/>
      <c r="HVD114" s="156"/>
      <c r="HVE114" s="156"/>
      <c r="HVF114" s="156"/>
      <c r="HVG114" s="156"/>
      <c r="HVH114" s="156"/>
      <c r="HVI114" s="156"/>
      <c r="HVJ114" s="156"/>
      <c r="HVK114" s="156"/>
      <c r="HVL114" s="156"/>
      <c r="HVM114" s="156"/>
      <c r="HVN114" s="156"/>
      <c r="HVO114" s="156"/>
      <c r="HVP114" s="156"/>
      <c r="HVQ114" s="156"/>
      <c r="HVR114" s="156"/>
      <c r="HVS114" s="156"/>
      <c r="HVT114" s="156"/>
      <c r="HVU114" s="156"/>
      <c r="HVV114" s="156"/>
      <c r="HVW114" s="156"/>
      <c r="HVX114" s="156"/>
      <c r="HVY114" s="156"/>
      <c r="HVZ114" s="156"/>
      <c r="HWA114" s="156"/>
      <c r="HWB114" s="156"/>
      <c r="HWC114" s="156"/>
      <c r="HWD114" s="156"/>
      <c r="HWE114" s="156"/>
      <c r="HWF114" s="156"/>
      <c r="HWG114" s="156"/>
      <c r="HWH114" s="156"/>
      <c r="HWI114" s="156"/>
      <c r="HWJ114" s="156"/>
      <c r="HWK114" s="156"/>
      <c r="HWL114" s="156"/>
      <c r="HWM114" s="156"/>
      <c r="HWN114" s="156"/>
      <c r="HWO114" s="156"/>
      <c r="HWP114" s="156"/>
      <c r="HWQ114" s="156"/>
      <c r="HWR114" s="156"/>
      <c r="HWS114" s="156"/>
      <c r="HWT114" s="156"/>
      <c r="HWU114" s="156"/>
      <c r="HWV114" s="156"/>
      <c r="HWW114" s="156"/>
      <c r="HWX114" s="156"/>
      <c r="HWY114" s="156"/>
      <c r="HWZ114" s="156"/>
      <c r="HXA114" s="156"/>
      <c r="HXB114" s="156"/>
      <c r="HXC114" s="156"/>
      <c r="HXD114" s="156"/>
      <c r="HXE114" s="156"/>
      <c r="HXF114" s="156"/>
      <c r="HXG114" s="156"/>
      <c r="HXH114" s="156"/>
      <c r="HXI114" s="156"/>
      <c r="HXJ114" s="156"/>
      <c r="HXK114" s="156"/>
      <c r="HXL114" s="156"/>
      <c r="HXM114" s="156"/>
      <c r="HXN114" s="156"/>
      <c r="HXO114" s="156"/>
      <c r="HXP114" s="156"/>
      <c r="HXQ114" s="156"/>
      <c r="HXR114" s="156"/>
      <c r="HXS114" s="156"/>
      <c r="HXT114" s="156"/>
      <c r="HXU114" s="156"/>
      <c r="HXV114" s="156"/>
      <c r="HXW114" s="156"/>
      <c r="HXX114" s="156"/>
      <c r="HXY114" s="156"/>
      <c r="HXZ114" s="156"/>
      <c r="HYA114" s="156"/>
      <c r="HYB114" s="156"/>
      <c r="HYC114" s="156"/>
      <c r="HYD114" s="156"/>
      <c r="HYE114" s="156"/>
      <c r="HYF114" s="156"/>
      <c r="HYG114" s="156"/>
      <c r="HYH114" s="156"/>
      <c r="HYI114" s="156"/>
      <c r="HYJ114" s="156"/>
      <c r="HYK114" s="156"/>
      <c r="HYL114" s="156"/>
      <c r="HYM114" s="156"/>
      <c r="HYN114" s="156"/>
      <c r="HYO114" s="156"/>
      <c r="HYP114" s="156"/>
      <c r="HYQ114" s="156"/>
      <c r="HYR114" s="156"/>
      <c r="HYS114" s="156"/>
      <c r="HYT114" s="156"/>
      <c r="HYU114" s="156"/>
      <c r="HYV114" s="156"/>
      <c r="HYW114" s="156"/>
      <c r="HYX114" s="156"/>
      <c r="HYY114" s="156"/>
      <c r="HYZ114" s="156"/>
      <c r="HZA114" s="156"/>
      <c r="HZB114" s="156"/>
      <c r="HZC114" s="156"/>
      <c r="HZD114" s="156"/>
      <c r="HZE114" s="156"/>
      <c r="HZF114" s="156"/>
      <c r="HZG114" s="156"/>
      <c r="HZH114" s="156"/>
      <c r="HZI114" s="156"/>
      <c r="HZJ114" s="156"/>
      <c r="HZK114" s="156"/>
      <c r="HZL114" s="156"/>
      <c r="HZM114" s="156"/>
      <c r="HZN114" s="156"/>
      <c r="HZO114" s="156"/>
      <c r="HZP114" s="156"/>
      <c r="HZQ114" s="156"/>
      <c r="HZR114" s="156"/>
      <c r="HZS114" s="156"/>
      <c r="HZT114" s="156"/>
      <c r="HZU114" s="156"/>
      <c r="HZV114" s="156"/>
      <c r="HZW114" s="156"/>
      <c r="HZX114" s="156"/>
      <c r="HZY114" s="156"/>
      <c r="HZZ114" s="156"/>
      <c r="IAA114" s="156"/>
      <c r="IAB114" s="156"/>
      <c r="IAC114" s="156"/>
      <c r="IAD114" s="156"/>
      <c r="IAE114" s="156"/>
      <c r="IAF114" s="156"/>
      <c r="IAG114" s="156"/>
      <c r="IAH114" s="156"/>
      <c r="IAI114" s="156"/>
      <c r="IAJ114" s="156"/>
      <c r="IAK114" s="156"/>
      <c r="IAL114" s="156"/>
      <c r="IAM114" s="156"/>
      <c r="IAN114" s="156"/>
      <c r="IAO114" s="156"/>
      <c r="IAP114" s="156"/>
      <c r="IAQ114" s="156"/>
      <c r="IAR114" s="156"/>
      <c r="IAS114" s="156"/>
      <c r="IAT114" s="156"/>
      <c r="IAU114" s="156"/>
      <c r="IAV114" s="156"/>
      <c r="IAW114" s="156"/>
      <c r="IAX114" s="156"/>
      <c r="IAY114" s="156"/>
      <c r="IAZ114" s="156"/>
      <c r="IBA114" s="156"/>
      <c r="IBB114" s="156"/>
      <c r="IBC114" s="156"/>
      <c r="IBD114" s="156"/>
      <c r="IBE114" s="156"/>
      <c r="IBF114" s="156"/>
      <c r="IBG114" s="156"/>
      <c r="IBH114" s="156"/>
      <c r="IBI114" s="156"/>
      <c r="IBJ114" s="156"/>
      <c r="IBK114" s="156"/>
      <c r="IBL114" s="156"/>
      <c r="IBM114" s="156"/>
      <c r="IBN114" s="156"/>
      <c r="IBO114" s="156"/>
      <c r="IBP114" s="156"/>
      <c r="IBQ114" s="156"/>
      <c r="IBR114" s="156"/>
      <c r="IBS114" s="156"/>
      <c r="IBT114" s="156"/>
      <c r="IBU114" s="156"/>
      <c r="IBV114" s="156"/>
      <c r="IBW114" s="156"/>
      <c r="IBX114" s="156"/>
      <c r="IBY114" s="156"/>
      <c r="IBZ114" s="156"/>
      <c r="ICA114" s="156"/>
      <c r="ICB114" s="156"/>
      <c r="ICC114" s="156"/>
      <c r="ICD114" s="156"/>
      <c r="ICE114" s="156"/>
      <c r="ICF114" s="156"/>
      <c r="ICG114" s="156"/>
      <c r="ICH114" s="156"/>
      <c r="ICI114" s="156"/>
      <c r="ICJ114" s="156"/>
      <c r="ICK114" s="156"/>
      <c r="ICL114" s="156"/>
      <c r="ICM114" s="156"/>
      <c r="ICN114" s="156"/>
      <c r="ICO114" s="156"/>
      <c r="ICP114" s="156"/>
      <c r="ICQ114" s="156"/>
      <c r="ICR114" s="156"/>
      <c r="ICS114" s="156"/>
      <c r="ICT114" s="156"/>
      <c r="ICU114" s="156"/>
      <c r="ICV114" s="156"/>
      <c r="ICW114" s="156"/>
      <c r="ICX114" s="156"/>
      <c r="ICY114" s="156"/>
      <c r="ICZ114" s="156"/>
      <c r="IDA114" s="156"/>
      <c r="IDB114" s="156"/>
      <c r="IDC114" s="156"/>
      <c r="IDD114" s="156"/>
      <c r="IDE114" s="156"/>
      <c r="IDF114" s="156"/>
      <c r="IDG114" s="156"/>
      <c r="IDH114" s="156"/>
      <c r="IDI114" s="156"/>
      <c r="IDJ114" s="156"/>
      <c r="IDK114" s="156"/>
      <c r="IDL114" s="156"/>
      <c r="IDM114" s="156"/>
      <c r="IDN114" s="156"/>
      <c r="IDO114" s="156"/>
      <c r="IDP114" s="156"/>
      <c r="IDQ114" s="156"/>
      <c r="IDR114" s="156"/>
      <c r="IDS114" s="156"/>
      <c r="IDT114" s="156"/>
      <c r="IDU114" s="156"/>
      <c r="IDV114" s="156"/>
      <c r="IDW114" s="156"/>
      <c r="IDX114" s="156"/>
      <c r="IDY114" s="156"/>
      <c r="IDZ114" s="156"/>
      <c r="IEA114" s="156"/>
      <c r="IEB114" s="156"/>
      <c r="IEC114" s="156"/>
      <c r="IED114" s="156"/>
      <c r="IEE114" s="156"/>
      <c r="IEF114" s="156"/>
      <c r="IEG114" s="156"/>
      <c r="IEH114" s="156"/>
      <c r="IEI114" s="156"/>
      <c r="IEJ114" s="156"/>
      <c r="IEK114" s="156"/>
      <c r="IEL114" s="156"/>
      <c r="IEM114" s="156"/>
      <c r="IEN114" s="156"/>
      <c r="IEO114" s="156"/>
      <c r="IEP114" s="156"/>
      <c r="IEQ114" s="156"/>
      <c r="IER114" s="156"/>
      <c r="IES114" s="156"/>
      <c r="IET114" s="156"/>
      <c r="IEU114" s="156"/>
      <c r="IEV114" s="156"/>
      <c r="IEW114" s="156"/>
      <c r="IEX114" s="156"/>
      <c r="IEY114" s="156"/>
      <c r="IEZ114" s="156"/>
      <c r="IFA114" s="156"/>
      <c r="IFB114" s="156"/>
      <c r="IFC114" s="156"/>
      <c r="IFD114" s="156"/>
      <c r="IFE114" s="156"/>
      <c r="IFF114" s="156"/>
      <c r="IFG114" s="156"/>
      <c r="IFH114" s="156"/>
      <c r="IFI114" s="156"/>
      <c r="IFJ114" s="156"/>
      <c r="IFK114" s="156"/>
      <c r="IFL114" s="156"/>
      <c r="IFM114" s="156"/>
      <c r="IFN114" s="156"/>
      <c r="IFO114" s="156"/>
      <c r="IFP114" s="156"/>
      <c r="IFQ114" s="156"/>
      <c r="IFR114" s="156"/>
      <c r="IFS114" s="156"/>
      <c r="IFT114" s="156"/>
      <c r="IFU114" s="156"/>
      <c r="IFV114" s="156"/>
      <c r="IFW114" s="156"/>
      <c r="IFX114" s="156"/>
      <c r="IFY114" s="156"/>
      <c r="IFZ114" s="156"/>
      <c r="IGA114" s="156"/>
      <c r="IGB114" s="156"/>
      <c r="IGC114" s="156"/>
      <c r="IGD114" s="156"/>
      <c r="IGE114" s="156"/>
      <c r="IGF114" s="156"/>
      <c r="IGG114" s="156"/>
      <c r="IGH114" s="156"/>
      <c r="IGI114" s="156"/>
      <c r="IGJ114" s="156"/>
      <c r="IGK114" s="156"/>
      <c r="IGL114" s="156"/>
      <c r="IGM114" s="156"/>
      <c r="IGN114" s="156"/>
      <c r="IGO114" s="156"/>
      <c r="IGP114" s="156"/>
      <c r="IGQ114" s="156"/>
      <c r="IGR114" s="156"/>
      <c r="IGS114" s="156"/>
      <c r="IGT114" s="156"/>
      <c r="IGU114" s="156"/>
      <c r="IGV114" s="156"/>
      <c r="IGW114" s="156"/>
      <c r="IGX114" s="156"/>
      <c r="IGY114" s="156"/>
      <c r="IGZ114" s="156"/>
      <c r="IHA114" s="156"/>
      <c r="IHB114" s="156"/>
      <c r="IHC114" s="156"/>
      <c r="IHD114" s="156"/>
      <c r="IHE114" s="156"/>
      <c r="IHF114" s="156"/>
      <c r="IHG114" s="156"/>
      <c r="IHH114" s="156"/>
      <c r="IHI114" s="156"/>
      <c r="IHJ114" s="156"/>
      <c r="IHK114" s="156"/>
      <c r="IHL114" s="156"/>
      <c r="IHM114" s="156"/>
      <c r="IHN114" s="156"/>
      <c r="IHO114" s="156"/>
      <c r="IHP114" s="156"/>
      <c r="IHQ114" s="156"/>
      <c r="IHR114" s="156"/>
      <c r="IHS114" s="156"/>
      <c r="IHT114" s="156"/>
      <c r="IHU114" s="156"/>
      <c r="IHV114" s="156"/>
      <c r="IHW114" s="156"/>
      <c r="IHX114" s="156"/>
      <c r="IHY114" s="156"/>
      <c r="IHZ114" s="156"/>
      <c r="IIA114" s="156"/>
      <c r="IIB114" s="156"/>
      <c r="IIC114" s="156"/>
      <c r="IID114" s="156"/>
      <c r="IIE114" s="156"/>
      <c r="IIF114" s="156"/>
      <c r="IIG114" s="156"/>
      <c r="IIH114" s="156"/>
      <c r="III114" s="156"/>
      <c r="IIJ114" s="156"/>
      <c r="IIK114" s="156"/>
      <c r="IIL114" s="156"/>
      <c r="IIM114" s="156"/>
      <c r="IIN114" s="156"/>
      <c r="IIO114" s="156"/>
      <c r="IIP114" s="156"/>
      <c r="IIQ114" s="156"/>
      <c r="IIR114" s="156"/>
      <c r="IIS114" s="156"/>
      <c r="IIT114" s="156"/>
      <c r="IIU114" s="156"/>
      <c r="IIV114" s="156"/>
      <c r="IIW114" s="156"/>
      <c r="IIX114" s="156"/>
      <c r="IIY114" s="156"/>
      <c r="IIZ114" s="156"/>
      <c r="IJA114" s="156"/>
      <c r="IJB114" s="156"/>
      <c r="IJC114" s="156"/>
      <c r="IJD114" s="156"/>
      <c r="IJE114" s="156"/>
      <c r="IJF114" s="156"/>
      <c r="IJG114" s="156"/>
      <c r="IJH114" s="156"/>
      <c r="IJI114" s="156"/>
      <c r="IJJ114" s="156"/>
      <c r="IJK114" s="156"/>
      <c r="IJL114" s="156"/>
      <c r="IJM114" s="156"/>
      <c r="IJN114" s="156"/>
      <c r="IJO114" s="156"/>
      <c r="IJP114" s="156"/>
      <c r="IJQ114" s="156"/>
      <c r="IJR114" s="156"/>
      <c r="IJS114" s="156"/>
      <c r="IJT114" s="156"/>
      <c r="IJU114" s="156"/>
      <c r="IJV114" s="156"/>
      <c r="IJW114" s="156"/>
      <c r="IJX114" s="156"/>
      <c r="IJY114" s="156"/>
      <c r="IJZ114" s="156"/>
      <c r="IKA114" s="156"/>
      <c r="IKB114" s="156"/>
      <c r="IKC114" s="156"/>
      <c r="IKD114" s="156"/>
      <c r="IKE114" s="156"/>
      <c r="IKF114" s="156"/>
      <c r="IKG114" s="156"/>
      <c r="IKH114" s="156"/>
      <c r="IKI114" s="156"/>
      <c r="IKJ114" s="156"/>
      <c r="IKK114" s="156"/>
      <c r="IKL114" s="156"/>
      <c r="IKM114" s="156"/>
      <c r="IKN114" s="156"/>
      <c r="IKO114" s="156"/>
      <c r="IKP114" s="156"/>
      <c r="IKQ114" s="156"/>
      <c r="IKR114" s="156"/>
      <c r="IKS114" s="156"/>
      <c r="IKT114" s="156"/>
      <c r="IKU114" s="156"/>
      <c r="IKV114" s="156"/>
      <c r="IKW114" s="156"/>
      <c r="IKX114" s="156"/>
      <c r="IKY114" s="156"/>
      <c r="IKZ114" s="156"/>
      <c r="ILA114" s="156"/>
      <c r="ILB114" s="156"/>
      <c r="ILC114" s="156"/>
      <c r="ILD114" s="156"/>
      <c r="ILE114" s="156"/>
      <c r="ILF114" s="156"/>
      <c r="ILG114" s="156"/>
      <c r="ILH114" s="156"/>
      <c r="ILI114" s="156"/>
      <c r="ILJ114" s="156"/>
      <c r="ILK114" s="156"/>
      <c r="ILL114" s="156"/>
      <c r="ILM114" s="156"/>
      <c r="ILN114" s="156"/>
      <c r="ILO114" s="156"/>
      <c r="ILP114" s="156"/>
      <c r="ILQ114" s="156"/>
      <c r="ILR114" s="156"/>
      <c r="ILS114" s="156"/>
      <c r="ILT114" s="156"/>
      <c r="ILU114" s="156"/>
      <c r="ILV114" s="156"/>
      <c r="ILW114" s="156"/>
      <c r="ILX114" s="156"/>
      <c r="ILY114" s="156"/>
      <c r="ILZ114" s="156"/>
      <c r="IMA114" s="156"/>
      <c r="IMB114" s="156"/>
      <c r="IMC114" s="156"/>
      <c r="IMD114" s="156"/>
      <c r="IME114" s="156"/>
      <c r="IMF114" s="156"/>
      <c r="IMG114" s="156"/>
      <c r="IMH114" s="156"/>
      <c r="IMI114" s="156"/>
      <c r="IMJ114" s="156"/>
      <c r="IMK114" s="156"/>
      <c r="IML114" s="156"/>
      <c r="IMM114" s="156"/>
      <c r="IMN114" s="156"/>
      <c r="IMO114" s="156"/>
      <c r="IMP114" s="156"/>
      <c r="IMQ114" s="156"/>
      <c r="IMR114" s="156"/>
      <c r="IMS114" s="156"/>
      <c r="IMT114" s="156"/>
      <c r="IMU114" s="156"/>
      <c r="IMV114" s="156"/>
      <c r="IMW114" s="156"/>
      <c r="IMX114" s="156"/>
      <c r="IMY114" s="156"/>
      <c r="IMZ114" s="156"/>
      <c r="INA114" s="156"/>
      <c r="INB114" s="156"/>
      <c r="INC114" s="156"/>
      <c r="IND114" s="156"/>
      <c r="INE114" s="156"/>
      <c r="INF114" s="156"/>
      <c r="ING114" s="156"/>
      <c r="INH114" s="156"/>
      <c r="INI114" s="156"/>
      <c r="INJ114" s="156"/>
      <c r="INK114" s="156"/>
      <c r="INL114" s="156"/>
      <c r="INM114" s="156"/>
      <c r="INN114" s="156"/>
      <c r="INO114" s="156"/>
      <c r="INP114" s="156"/>
      <c r="INQ114" s="156"/>
      <c r="INR114" s="156"/>
      <c r="INS114" s="156"/>
      <c r="INT114" s="156"/>
      <c r="INU114" s="156"/>
      <c r="INV114" s="156"/>
      <c r="INW114" s="156"/>
      <c r="INX114" s="156"/>
      <c r="INY114" s="156"/>
      <c r="INZ114" s="156"/>
      <c r="IOA114" s="156"/>
      <c r="IOB114" s="156"/>
      <c r="IOC114" s="156"/>
      <c r="IOD114" s="156"/>
      <c r="IOE114" s="156"/>
      <c r="IOF114" s="156"/>
      <c r="IOG114" s="156"/>
      <c r="IOH114" s="156"/>
      <c r="IOI114" s="156"/>
      <c r="IOJ114" s="156"/>
      <c r="IOK114" s="156"/>
      <c r="IOL114" s="156"/>
      <c r="IOM114" s="156"/>
      <c r="ION114" s="156"/>
      <c r="IOO114" s="156"/>
      <c r="IOP114" s="156"/>
      <c r="IOQ114" s="156"/>
      <c r="IOR114" s="156"/>
      <c r="IOS114" s="156"/>
      <c r="IOT114" s="156"/>
      <c r="IOU114" s="156"/>
      <c r="IOV114" s="156"/>
      <c r="IOW114" s="156"/>
      <c r="IOX114" s="156"/>
      <c r="IOY114" s="156"/>
      <c r="IOZ114" s="156"/>
      <c r="IPA114" s="156"/>
      <c r="IPB114" s="156"/>
      <c r="IPC114" s="156"/>
      <c r="IPD114" s="156"/>
      <c r="IPE114" s="156"/>
      <c r="IPF114" s="156"/>
      <c r="IPG114" s="156"/>
      <c r="IPH114" s="156"/>
      <c r="IPI114" s="156"/>
      <c r="IPJ114" s="156"/>
      <c r="IPK114" s="156"/>
      <c r="IPL114" s="156"/>
      <c r="IPM114" s="156"/>
      <c r="IPN114" s="156"/>
      <c r="IPO114" s="156"/>
      <c r="IPP114" s="156"/>
      <c r="IPQ114" s="156"/>
      <c r="IPR114" s="156"/>
      <c r="IPS114" s="156"/>
      <c r="IPT114" s="156"/>
      <c r="IPU114" s="156"/>
      <c r="IPV114" s="156"/>
      <c r="IPW114" s="156"/>
      <c r="IPX114" s="156"/>
      <c r="IPY114" s="156"/>
      <c r="IPZ114" s="156"/>
      <c r="IQA114" s="156"/>
      <c r="IQB114" s="156"/>
      <c r="IQC114" s="156"/>
      <c r="IQD114" s="156"/>
      <c r="IQE114" s="156"/>
      <c r="IQF114" s="156"/>
      <c r="IQG114" s="156"/>
      <c r="IQH114" s="156"/>
      <c r="IQI114" s="156"/>
      <c r="IQJ114" s="156"/>
      <c r="IQK114" s="156"/>
      <c r="IQL114" s="156"/>
      <c r="IQM114" s="156"/>
      <c r="IQN114" s="156"/>
      <c r="IQO114" s="156"/>
      <c r="IQP114" s="156"/>
      <c r="IQQ114" s="156"/>
      <c r="IQR114" s="156"/>
      <c r="IQS114" s="156"/>
      <c r="IQT114" s="156"/>
      <c r="IQU114" s="156"/>
      <c r="IQV114" s="156"/>
      <c r="IQW114" s="156"/>
      <c r="IQX114" s="156"/>
      <c r="IQY114" s="156"/>
      <c r="IQZ114" s="156"/>
      <c r="IRA114" s="156"/>
      <c r="IRB114" s="156"/>
      <c r="IRC114" s="156"/>
      <c r="IRD114" s="156"/>
      <c r="IRE114" s="156"/>
      <c r="IRF114" s="156"/>
      <c r="IRG114" s="156"/>
      <c r="IRH114" s="156"/>
      <c r="IRI114" s="156"/>
      <c r="IRJ114" s="156"/>
      <c r="IRK114" s="156"/>
      <c r="IRL114" s="156"/>
      <c r="IRM114" s="156"/>
      <c r="IRN114" s="156"/>
      <c r="IRO114" s="156"/>
      <c r="IRP114" s="156"/>
      <c r="IRQ114" s="156"/>
      <c r="IRR114" s="156"/>
      <c r="IRS114" s="156"/>
      <c r="IRT114" s="156"/>
      <c r="IRU114" s="156"/>
      <c r="IRV114" s="156"/>
      <c r="IRW114" s="156"/>
      <c r="IRX114" s="156"/>
      <c r="IRY114" s="156"/>
      <c r="IRZ114" s="156"/>
      <c r="ISA114" s="156"/>
      <c r="ISB114" s="156"/>
      <c r="ISC114" s="156"/>
      <c r="ISD114" s="156"/>
      <c r="ISE114" s="156"/>
      <c r="ISF114" s="156"/>
      <c r="ISG114" s="156"/>
      <c r="ISH114" s="156"/>
      <c r="ISI114" s="156"/>
      <c r="ISJ114" s="156"/>
      <c r="ISK114" s="156"/>
      <c r="ISL114" s="156"/>
      <c r="ISM114" s="156"/>
      <c r="ISN114" s="156"/>
      <c r="ISO114" s="156"/>
      <c r="ISP114" s="156"/>
      <c r="ISQ114" s="156"/>
      <c r="ISR114" s="156"/>
      <c r="ISS114" s="156"/>
      <c r="IST114" s="156"/>
      <c r="ISU114" s="156"/>
      <c r="ISV114" s="156"/>
      <c r="ISW114" s="156"/>
      <c r="ISX114" s="156"/>
      <c r="ISY114" s="156"/>
      <c r="ISZ114" s="156"/>
      <c r="ITA114" s="156"/>
      <c r="ITB114" s="156"/>
      <c r="ITC114" s="156"/>
      <c r="ITD114" s="156"/>
      <c r="ITE114" s="156"/>
      <c r="ITF114" s="156"/>
      <c r="ITG114" s="156"/>
      <c r="ITH114" s="156"/>
      <c r="ITI114" s="156"/>
      <c r="ITJ114" s="156"/>
      <c r="ITK114" s="156"/>
      <c r="ITL114" s="156"/>
      <c r="ITM114" s="156"/>
      <c r="ITN114" s="156"/>
      <c r="ITO114" s="156"/>
      <c r="ITP114" s="156"/>
      <c r="ITQ114" s="156"/>
      <c r="ITR114" s="156"/>
      <c r="ITS114" s="156"/>
      <c r="ITT114" s="156"/>
      <c r="ITU114" s="156"/>
      <c r="ITV114" s="156"/>
      <c r="ITW114" s="156"/>
      <c r="ITX114" s="156"/>
      <c r="ITY114" s="156"/>
      <c r="ITZ114" s="156"/>
      <c r="IUA114" s="156"/>
      <c r="IUB114" s="156"/>
      <c r="IUC114" s="156"/>
      <c r="IUD114" s="156"/>
      <c r="IUE114" s="156"/>
      <c r="IUF114" s="156"/>
      <c r="IUG114" s="156"/>
      <c r="IUH114" s="156"/>
      <c r="IUI114" s="156"/>
      <c r="IUJ114" s="156"/>
      <c r="IUK114" s="156"/>
      <c r="IUL114" s="156"/>
      <c r="IUM114" s="156"/>
      <c r="IUN114" s="156"/>
      <c r="IUO114" s="156"/>
      <c r="IUP114" s="156"/>
      <c r="IUQ114" s="156"/>
      <c r="IUR114" s="156"/>
      <c r="IUS114" s="156"/>
      <c r="IUT114" s="156"/>
      <c r="IUU114" s="156"/>
      <c r="IUV114" s="156"/>
      <c r="IUW114" s="156"/>
      <c r="IUX114" s="156"/>
      <c r="IUY114" s="156"/>
      <c r="IUZ114" s="156"/>
      <c r="IVA114" s="156"/>
      <c r="IVB114" s="156"/>
      <c r="IVC114" s="156"/>
      <c r="IVD114" s="156"/>
      <c r="IVE114" s="156"/>
      <c r="IVF114" s="156"/>
      <c r="IVG114" s="156"/>
      <c r="IVH114" s="156"/>
      <c r="IVI114" s="156"/>
      <c r="IVJ114" s="156"/>
      <c r="IVK114" s="156"/>
      <c r="IVL114" s="156"/>
      <c r="IVM114" s="156"/>
      <c r="IVN114" s="156"/>
      <c r="IVO114" s="156"/>
      <c r="IVP114" s="156"/>
      <c r="IVQ114" s="156"/>
      <c r="IVR114" s="156"/>
      <c r="IVS114" s="156"/>
      <c r="IVT114" s="156"/>
      <c r="IVU114" s="156"/>
      <c r="IVV114" s="156"/>
      <c r="IVW114" s="156"/>
      <c r="IVX114" s="156"/>
      <c r="IVY114" s="156"/>
      <c r="IVZ114" s="156"/>
      <c r="IWA114" s="156"/>
      <c r="IWB114" s="156"/>
      <c r="IWC114" s="156"/>
      <c r="IWD114" s="156"/>
      <c r="IWE114" s="156"/>
      <c r="IWF114" s="156"/>
      <c r="IWG114" s="156"/>
      <c r="IWH114" s="156"/>
      <c r="IWI114" s="156"/>
      <c r="IWJ114" s="156"/>
      <c r="IWK114" s="156"/>
      <c r="IWL114" s="156"/>
      <c r="IWM114" s="156"/>
      <c r="IWN114" s="156"/>
      <c r="IWO114" s="156"/>
      <c r="IWP114" s="156"/>
      <c r="IWQ114" s="156"/>
      <c r="IWR114" s="156"/>
      <c r="IWS114" s="156"/>
      <c r="IWT114" s="156"/>
      <c r="IWU114" s="156"/>
      <c r="IWV114" s="156"/>
      <c r="IWW114" s="156"/>
      <c r="IWX114" s="156"/>
      <c r="IWY114" s="156"/>
      <c r="IWZ114" s="156"/>
      <c r="IXA114" s="156"/>
      <c r="IXB114" s="156"/>
      <c r="IXC114" s="156"/>
      <c r="IXD114" s="156"/>
      <c r="IXE114" s="156"/>
      <c r="IXF114" s="156"/>
      <c r="IXG114" s="156"/>
      <c r="IXH114" s="156"/>
      <c r="IXI114" s="156"/>
      <c r="IXJ114" s="156"/>
      <c r="IXK114" s="156"/>
      <c r="IXL114" s="156"/>
      <c r="IXM114" s="156"/>
      <c r="IXN114" s="156"/>
      <c r="IXO114" s="156"/>
      <c r="IXP114" s="156"/>
      <c r="IXQ114" s="156"/>
      <c r="IXR114" s="156"/>
      <c r="IXS114" s="156"/>
      <c r="IXT114" s="156"/>
      <c r="IXU114" s="156"/>
      <c r="IXV114" s="156"/>
      <c r="IXW114" s="156"/>
      <c r="IXX114" s="156"/>
      <c r="IXY114" s="156"/>
      <c r="IXZ114" s="156"/>
      <c r="IYA114" s="156"/>
      <c r="IYB114" s="156"/>
      <c r="IYC114" s="156"/>
      <c r="IYD114" s="156"/>
      <c r="IYE114" s="156"/>
      <c r="IYF114" s="156"/>
      <c r="IYG114" s="156"/>
      <c r="IYH114" s="156"/>
      <c r="IYI114" s="156"/>
      <c r="IYJ114" s="156"/>
      <c r="IYK114" s="156"/>
      <c r="IYL114" s="156"/>
      <c r="IYM114" s="156"/>
      <c r="IYN114" s="156"/>
      <c r="IYO114" s="156"/>
      <c r="IYP114" s="156"/>
      <c r="IYQ114" s="156"/>
      <c r="IYR114" s="156"/>
      <c r="IYS114" s="156"/>
      <c r="IYT114" s="156"/>
      <c r="IYU114" s="156"/>
      <c r="IYV114" s="156"/>
      <c r="IYW114" s="156"/>
      <c r="IYX114" s="156"/>
      <c r="IYY114" s="156"/>
      <c r="IYZ114" s="156"/>
      <c r="IZA114" s="156"/>
      <c r="IZB114" s="156"/>
      <c r="IZC114" s="156"/>
      <c r="IZD114" s="156"/>
      <c r="IZE114" s="156"/>
      <c r="IZF114" s="156"/>
      <c r="IZG114" s="156"/>
      <c r="IZH114" s="156"/>
      <c r="IZI114" s="156"/>
      <c r="IZJ114" s="156"/>
      <c r="IZK114" s="156"/>
      <c r="IZL114" s="156"/>
      <c r="IZM114" s="156"/>
      <c r="IZN114" s="156"/>
      <c r="IZO114" s="156"/>
      <c r="IZP114" s="156"/>
      <c r="IZQ114" s="156"/>
      <c r="IZR114" s="156"/>
      <c r="IZS114" s="156"/>
      <c r="IZT114" s="156"/>
      <c r="IZU114" s="156"/>
      <c r="IZV114" s="156"/>
      <c r="IZW114" s="156"/>
      <c r="IZX114" s="156"/>
      <c r="IZY114" s="156"/>
      <c r="IZZ114" s="156"/>
      <c r="JAA114" s="156"/>
      <c r="JAB114" s="156"/>
      <c r="JAC114" s="156"/>
      <c r="JAD114" s="156"/>
      <c r="JAE114" s="156"/>
      <c r="JAF114" s="156"/>
      <c r="JAG114" s="156"/>
      <c r="JAH114" s="156"/>
      <c r="JAI114" s="156"/>
      <c r="JAJ114" s="156"/>
      <c r="JAK114" s="156"/>
      <c r="JAL114" s="156"/>
      <c r="JAM114" s="156"/>
      <c r="JAN114" s="156"/>
      <c r="JAO114" s="156"/>
      <c r="JAP114" s="156"/>
      <c r="JAQ114" s="156"/>
      <c r="JAR114" s="156"/>
      <c r="JAS114" s="156"/>
      <c r="JAT114" s="156"/>
      <c r="JAU114" s="156"/>
      <c r="JAV114" s="156"/>
      <c r="JAW114" s="156"/>
      <c r="JAX114" s="156"/>
      <c r="JAY114" s="156"/>
      <c r="JAZ114" s="156"/>
      <c r="JBA114" s="156"/>
      <c r="JBB114" s="156"/>
      <c r="JBC114" s="156"/>
      <c r="JBD114" s="156"/>
      <c r="JBE114" s="156"/>
      <c r="JBF114" s="156"/>
      <c r="JBG114" s="156"/>
      <c r="JBH114" s="156"/>
      <c r="JBI114" s="156"/>
      <c r="JBJ114" s="156"/>
      <c r="JBK114" s="156"/>
      <c r="JBL114" s="156"/>
      <c r="JBM114" s="156"/>
      <c r="JBN114" s="156"/>
      <c r="JBO114" s="156"/>
      <c r="JBP114" s="156"/>
      <c r="JBQ114" s="156"/>
      <c r="JBR114" s="156"/>
      <c r="JBS114" s="156"/>
      <c r="JBT114" s="156"/>
      <c r="JBU114" s="156"/>
      <c r="JBV114" s="156"/>
      <c r="JBW114" s="156"/>
      <c r="JBX114" s="156"/>
      <c r="JBY114" s="156"/>
      <c r="JBZ114" s="156"/>
      <c r="JCA114" s="156"/>
      <c r="JCB114" s="156"/>
      <c r="JCC114" s="156"/>
      <c r="JCD114" s="156"/>
      <c r="JCE114" s="156"/>
      <c r="JCF114" s="156"/>
      <c r="JCG114" s="156"/>
      <c r="JCH114" s="156"/>
      <c r="JCI114" s="156"/>
      <c r="JCJ114" s="156"/>
      <c r="JCK114" s="156"/>
      <c r="JCL114" s="156"/>
      <c r="JCM114" s="156"/>
      <c r="JCN114" s="156"/>
      <c r="JCO114" s="156"/>
      <c r="JCP114" s="156"/>
      <c r="JCQ114" s="156"/>
      <c r="JCR114" s="156"/>
      <c r="JCS114" s="156"/>
      <c r="JCT114" s="156"/>
      <c r="JCU114" s="156"/>
      <c r="JCV114" s="156"/>
      <c r="JCW114" s="156"/>
      <c r="JCX114" s="156"/>
      <c r="JCY114" s="156"/>
      <c r="JCZ114" s="156"/>
      <c r="JDA114" s="156"/>
      <c r="JDB114" s="156"/>
      <c r="JDC114" s="156"/>
      <c r="JDD114" s="156"/>
      <c r="JDE114" s="156"/>
      <c r="JDF114" s="156"/>
      <c r="JDG114" s="156"/>
      <c r="JDH114" s="156"/>
      <c r="JDI114" s="156"/>
      <c r="JDJ114" s="156"/>
      <c r="JDK114" s="156"/>
      <c r="JDL114" s="156"/>
      <c r="JDM114" s="156"/>
      <c r="JDN114" s="156"/>
      <c r="JDO114" s="156"/>
      <c r="JDP114" s="156"/>
      <c r="JDQ114" s="156"/>
      <c r="JDR114" s="156"/>
      <c r="JDS114" s="156"/>
      <c r="JDT114" s="156"/>
      <c r="JDU114" s="156"/>
      <c r="JDV114" s="156"/>
      <c r="JDW114" s="156"/>
      <c r="JDX114" s="156"/>
      <c r="JDY114" s="156"/>
      <c r="JDZ114" s="156"/>
      <c r="JEA114" s="156"/>
      <c r="JEB114" s="156"/>
      <c r="JEC114" s="156"/>
      <c r="JED114" s="156"/>
      <c r="JEE114" s="156"/>
      <c r="JEF114" s="156"/>
      <c r="JEG114" s="156"/>
      <c r="JEH114" s="156"/>
      <c r="JEI114" s="156"/>
      <c r="JEJ114" s="156"/>
      <c r="JEK114" s="156"/>
      <c r="JEL114" s="156"/>
      <c r="JEM114" s="156"/>
      <c r="JEN114" s="156"/>
      <c r="JEO114" s="156"/>
      <c r="JEP114" s="156"/>
      <c r="JEQ114" s="156"/>
      <c r="JER114" s="156"/>
      <c r="JES114" s="156"/>
      <c r="JET114" s="156"/>
      <c r="JEU114" s="156"/>
      <c r="JEV114" s="156"/>
      <c r="JEW114" s="156"/>
      <c r="JEX114" s="156"/>
      <c r="JEY114" s="156"/>
      <c r="JEZ114" s="156"/>
      <c r="JFA114" s="156"/>
      <c r="JFB114" s="156"/>
      <c r="JFC114" s="156"/>
      <c r="JFD114" s="156"/>
      <c r="JFE114" s="156"/>
      <c r="JFF114" s="156"/>
      <c r="JFG114" s="156"/>
      <c r="JFH114" s="156"/>
      <c r="JFI114" s="156"/>
      <c r="JFJ114" s="156"/>
      <c r="JFK114" s="156"/>
      <c r="JFL114" s="156"/>
      <c r="JFM114" s="156"/>
      <c r="JFN114" s="156"/>
      <c r="JFO114" s="156"/>
      <c r="JFP114" s="156"/>
      <c r="JFQ114" s="156"/>
      <c r="JFR114" s="156"/>
      <c r="JFS114" s="156"/>
      <c r="JFT114" s="156"/>
      <c r="JFU114" s="156"/>
      <c r="JFV114" s="156"/>
      <c r="JFW114" s="156"/>
      <c r="JFX114" s="156"/>
      <c r="JFY114" s="156"/>
      <c r="JFZ114" s="156"/>
      <c r="JGA114" s="156"/>
      <c r="JGB114" s="156"/>
      <c r="JGC114" s="156"/>
      <c r="JGD114" s="156"/>
      <c r="JGE114" s="156"/>
      <c r="JGF114" s="156"/>
      <c r="JGG114" s="156"/>
      <c r="JGH114" s="156"/>
      <c r="JGI114" s="156"/>
      <c r="JGJ114" s="156"/>
      <c r="JGK114" s="156"/>
      <c r="JGL114" s="156"/>
      <c r="JGM114" s="156"/>
      <c r="JGN114" s="156"/>
      <c r="JGO114" s="156"/>
      <c r="JGP114" s="156"/>
      <c r="JGQ114" s="156"/>
      <c r="JGR114" s="156"/>
      <c r="JGS114" s="156"/>
      <c r="JGT114" s="156"/>
      <c r="JGU114" s="156"/>
      <c r="JGV114" s="156"/>
      <c r="JGW114" s="156"/>
      <c r="JGX114" s="156"/>
      <c r="JGY114" s="156"/>
      <c r="JGZ114" s="156"/>
      <c r="JHA114" s="156"/>
      <c r="JHB114" s="156"/>
      <c r="JHC114" s="156"/>
      <c r="JHD114" s="156"/>
      <c r="JHE114" s="156"/>
      <c r="JHF114" s="156"/>
      <c r="JHG114" s="156"/>
      <c r="JHH114" s="156"/>
      <c r="JHI114" s="156"/>
      <c r="JHJ114" s="156"/>
      <c r="JHK114" s="156"/>
      <c r="JHL114" s="156"/>
      <c r="JHM114" s="156"/>
      <c r="JHN114" s="156"/>
      <c r="JHO114" s="156"/>
      <c r="JHP114" s="156"/>
      <c r="JHQ114" s="156"/>
      <c r="JHR114" s="156"/>
      <c r="JHS114" s="156"/>
      <c r="JHT114" s="156"/>
      <c r="JHU114" s="156"/>
      <c r="JHV114" s="156"/>
      <c r="JHW114" s="156"/>
      <c r="JHX114" s="156"/>
      <c r="JHY114" s="156"/>
      <c r="JHZ114" s="156"/>
      <c r="JIA114" s="156"/>
      <c r="JIB114" s="156"/>
      <c r="JIC114" s="156"/>
      <c r="JID114" s="156"/>
      <c r="JIE114" s="156"/>
      <c r="JIF114" s="156"/>
      <c r="JIG114" s="156"/>
      <c r="JIH114" s="156"/>
      <c r="JII114" s="156"/>
      <c r="JIJ114" s="156"/>
      <c r="JIK114" s="156"/>
      <c r="JIL114" s="156"/>
      <c r="JIM114" s="156"/>
      <c r="JIN114" s="156"/>
      <c r="JIO114" s="156"/>
      <c r="JIP114" s="156"/>
      <c r="JIQ114" s="156"/>
      <c r="JIR114" s="156"/>
      <c r="JIS114" s="156"/>
      <c r="JIT114" s="156"/>
      <c r="JIU114" s="156"/>
      <c r="JIV114" s="156"/>
      <c r="JIW114" s="156"/>
      <c r="JIX114" s="156"/>
      <c r="JIY114" s="156"/>
      <c r="JIZ114" s="156"/>
      <c r="JJA114" s="156"/>
      <c r="JJB114" s="156"/>
      <c r="JJC114" s="156"/>
      <c r="JJD114" s="156"/>
      <c r="JJE114" s="156"/>
      <c r="JJF114" s="156"/>
      <c r="JJG114" s="156"/>
      <c r="JJH114" s="156"/>
      <c r="JJI114" s="156"/>
      <c r="JJJ114" s="156"/>
      <c r="JJK114" s="156"/>
      <c r="JJL114" s="156"/>
      <c r="JJM114" s="156"/>
      <c r="JJN114" s="156"/>
      <c r="JJO114" s="156"/>
      <c r="JJP114" s="156"/>
      <c r="JJQ114" s="156"/>
      <c r="JJR114" s="156"/>
      <c r="JJS114" s="156"/>
      <c r="JJT114" s="156"/>
      <c r="JJU114" s="156"/>
      <c r="JJV114" s="156"/>
      <c r="JJW114" s="156"/>
      <c r="JJX114" s="156"/>
      <c r="JJY114" s="156"/>
      <c r="JJZ114" s="156"/>
      <c r="JKA114" s="156"/>
      <c r="JKB114" s="156"/>
      <c r="JKC114" s="156"/>
      <c r="JKD114" s="156"/>
      <c r="JKE114" s="156"/>
      <c r="JKF114" s="156"/>
      <c r="JKG114" s="156"/>
      <c r="JKH114" s="156"/>
      <c r="JKI114" s="156"/>
      <c r="JKJ114" s="156"/>
      <c r="JKK114" s="156"/>
      <c r="JKL114" s="156"/>
      <c r="JKM114" s="156"/>
      <c r="JKN114" s="156"/>
      <c r="JKO114" s="156"/>
      <c r="JKP114" s="156"/>
      <c r="JKQ114" s="156"/>
      <c r="JKR114" s="156"/>
      <c r="JKS114" s="156"/>
      <c r="JKT114" s="156"/>
      <c r="JKU114" s="156"/>
      <c r="JKV114" s="156"/>
      <c r="JKW114" s="156"/>
      <c r="JKX114" s="156"/>
      <c r="JKY114" s="156"/>
      <c r="JKZ114" s="156"/>
      <c r="JLA114" s="156"/>
      <c r="JLB114" s="156"/>
      <c r="JLC114" s="156"/>
      <c r="JLD114" s="156"/>
      <c r="JLE114" s="156"/>
      <c r="JLF114" s="156"/>
      <c r="JLG114" s="156"/>
      <c r="JLH114" s="156"/>
      <c r="JLI114" s="156"/>
      <c r="JLJ114" s="156"/>
      <c r="JLK114" s="156"/>
      <c r="JLL114" s="156"/>
      <c r="JLM114" s="156"/>
      <c r="JLN114" s="156"/>
      <c r="JLO114" s="156"/>
      <c r="JLP114" s="156"/>
      <c r="JLQ114" s="156"/>
      <c r="JLR114" s="156"/>
      <c r="JLS114" s="156"/>
      <c r="JLT114" s="156"/>
      <c r="JLU114" s="156"/>
      <c r="JLV114" s="156"/>
      <c r="JLW114" s="156"/>
      <c r="JLX114" s="156"/>
      <c r="JLY114" s="156"/>
      <c r="JLZ114" s="156"/>
      <c r="JMA114" s="156"/>
      <c r="JMB114" s="156"/>
      <c r="JMC114" s="156"/>
      <c r="JMD114" s="156"/>
      <c r="JME114" s="156"/>
      <c r="JMF114" s="156"/>
      <c r="JMG114" s="156"/>
      <c r="JMH114" s="156"/>
      <c r="JMI114" s="156"/>
      <c r="JMJ114" s="156"/>
      <c r="JMK114" s="156"/>
      <c r="JML114" s="156"/>
      <c r="JMM114" s="156"/>
      <c r="JMN114" s="156"/>
      <c r="JMO114" s="156"/>
      <c r="JMP114" s="156"/>
      <c r="JMQ114" s="156"/>
      <c r="JMR114" s="156"/>
      <c r="JMS114" s="156"/>
      <c r="JMT114" s="156"/>
      <c r="JMU114" s="156"/>
      <c r="JMV114" s="156"/>
      <c r="JMW114" s="156"/>
      <c r="JMX114" s="156"/>
      <c r="JMY114" s="156"/>
      <c r="JMZ114" s="156"/>
      <c r="JNA114" s="156"/>
      <c r="JNB114" s="156"/>
      <c r="JNC114" s="156"/>
      <c r="JND114" s="156"/>
      <c r="JNE114" s="156"/>
      <c r="JNF114" s="156"/>
      <c r="JNG114" s="156"/>
      <c r="JNH114" s="156"/>
      <c r="JNI114" s="156"/>
      <c r="JNJ114" s="156"/>
      <c r="JNK114" s="156"/>
      <c r="JNL114" s="156"/>
      <c r="JNM114" s="156"/>
      <c r="JNN114" s="156"/>
      <c r="JNO114" s="156"/>
      <c r="JNP114" s="156"/>
      <c r="JNQ114" s="156"/>
      <c r="JNR114" s="156"/>
      <c r="JNS114" s="156"/>
      <c r="JNT114" s="156"/>
      <c r="JNU114" s="156"/>
      <c r="JNV114" s="156"/>
      <c r="JNW114" s="156"/>
      <c r="JNX114" s="156"/>
      <c r="JNY114" s="156"/>
      <c r="JNZ114" s="156"/>
      <c r="JOA114" s="156"/>
      <c r="JOB114" s="156"/>
      <c r="JOC114" s="156"/>
      <c r="JOD114" s="156"/>
      <c r="JOE114" s="156"/>
      <c r="JOF114" s="156"/>
      <c r="JOG114" s="156"/>
      <c r="JOH114" s="156"/>
      <c r="JOI114" s="156"/>
      <c r="JOJ114" s="156"/>
      <c r="JOK114" s="156"/>
      <c r="JOL114" s="156"/>
      <c r="JOM114" s="156"/>
      <c r="JON114" s="156"/>
      <c r="JOO114" s="156"/>
      <c r="JOP114" s="156"/>
      <c r="JOQ114" s="156"/>
      <c r="JOR114" s="156"/>
      <c r="JOS114" s="156"/>
      <c r="JOT114" s="156"/>
      <c r="JOU114" s="156"/>
      <c r="JOV114" s="156"/>
      <c r="JOW114" s="156"/>
      <c r="JOX114" s="156"/>
      <c r="JOY114" s="156"/>
      <c r="JOZ114" s="156"/>
      <c r="JPA114" s="156"/>
      <c r="JPB114" s="156"/>
      <c r="JPC114" s="156"/>
      <c r="JPD114" s="156"/>
      <c r="JPE114" s="156"/>
      <c r="JPF114" s="156"/>
      <c r="JPG114" s="156"/>
      <c r="JPH114" s="156"/>
      <c r="JPI114" s="156"/>
      <c r="JPJ114" s="156"/>
      <c r="JPK114" s="156"/>
      <c r="JPL114" s="156"/>
      <c r="JPM114" s="156"/>
      <c r="JPN114" s="156"/>
      <c r="JPO114" s="156"/>
      <c r="JPP114" s="156"/>
      <c r="JPQ114" s="156"/>
      <c r="JPR114" s="156"/>
      <c r="JPS114" s="156"/>
      <c r="JPT114" s="156"/>
      <c r="JPU114" s="156"/>
      <c r="JPV114" s="156"/>
      <c r="JPW114" s="156"/>
      <c r="JPX114" s="156"/>
      <c r="JPY114" s="156"/>
      <c r="JPZ114" s="156"/>
      <c r="JQA114" s="156"/>
      <c r="JQB114" s="156"/>
      <c r="JQC114" s="156"/>
      <c r="JQD114" s="156"/>
      <c r="JQE114" s="156"/>
      <c r="JQF114" s="156"/>
      <c r="JQG114" s="156"/>
      <c r="JQH114" s="156"/>
      <c r="JQI114" s="156"/>
      <c r="JQJ114" s="156"/>
      <c r="JQK114" s="156"/>
      <c r="JQL114" s="156"/>
      <c r="JQM114" s="156"/>
      <c r="JQN114" s="156"/>
      <c r="JQO114" s="156"/>
      <c r="JQP114" s="156"/>
      <c r="JQQ114" s="156"/>
      <c r="JQR114" s="156"/>
      <c r="JQS114" s="156"/>
      <c r="JQT114" s="156"/>
      <c r="JQU114" s="156"/>
      <c r="JQV114" s="156"/>
      <c r="JQW114" s="156"/>
      <c r="JQX114" s="156"/>
      <c r="JQY114" s="156"/>
      <c r="JQZ114" s="156"/>
      <c r="JRA114" s="156"/>
      <c r="JRB114" s="156"/>
      <c r="JRC114" s="156"/>
      <c r="JRD114" s="156"/>
      <c r="JRE114" s="156"/>
      <c r="JRF114" s="156"/>
      <c r="JRG114" s="156"/>
      <c r="JRH114" s="156"/>
      <c r="JRI114" s="156"/>
      <c r="JRJ114" s="156"/>
      <c r="JRK114" s="156"/>
      <c r="JRL114" s="156"/>
      <c r="JRM114" s="156"/>
      <c r="JRN114" s="156"/>
      <c r="JRO114" s="156"/>
      <c r="JRP114" s="156"/>
      <c r="JRQ114" s="156"/>
      <c r="JRR114" s="156"/>
      <c r="JRS114" s="156"/>
      <c r="JRT114" s="156"/>
      <c r="JRU114" s="156"/>
      <c r="JRV114" s="156"/>
      <c r="JRW114" s="156"/>
      <c r="JRX114" s="156"/>
      <c r="JRY114" s="156"/>
      <c r="JRZ114" s="156"/>
      <c r="JSA114" s="156"/>
      <c r="JSB114" s="156"/>
      <c r="JSC114" s="156"/>
      <c r="JSD114" s="156"/>
      <c r="JSE114" s="156"/>
      <c r="JSF114" s="156"/>
      <c r="JSG114" s="156"/>
      <c r="JSH114" s="156"/>
      <c r="JSI114" s="156"/>
      <c r="JSJ114" s="156"/>
      <c r="JSK114" s="156"/>
      <c r="JSL114" s="156"/>
      <c r="JSM114" s="156"/>
      <c r="JSN114" s="156"/>
      <c r="JSO114" s="156"/>
      <c r="JSP114" s="156"/>
      <c r="JSQ114" s="156"/>
      <c r="JSR114" s="156"/>
      <c r="JSS114" s="156"/>
      <c r="JST114" s="156"/>
      <c r="JSU114" s="156"/>
      <c r="JSV114" s="156"/>
      <c r="JSW114" s="156"/>
      <c r="JSX114" s="156"/>
      <c r="JSY114" s="156"/>
      <c r="JSZ114" s="156"/>
      <c r="JTA114" s="156"/>
      <c r="JTB114" s="156"/>
      <c r="JTC114" s="156"/>
      <c r="JTD114" s="156"/>
      <c r="JTE114" s="156"/>
      <c r="JTF114" s="156"/>
      <c r="JTG114" s="156"/>
      <c r="JTH114" s="156"/>
      <c r="JTI114" s="156"/>
      <c r="JTJ114" s="156"/>
      <c r="JTK114" s="156"/>
      <c r="JTL114" s="156"/>
      <c r="JTM114" s="156"/>
      <c r="JTN114" s="156"/>
      <c r="JTO114" s="156"/>
      <c r="JTP114" s="156"/>
      <c r="JTQ114" s="156"/>
      <c r="JTR114" s="156"/>
      <c r="JTS114" s="156"/>
      <c r="JTT114" s="156"/>
      <c r="JTU114" s="156"/>
      <c r="JTV114" s="156"/>
      <c r="JTW114" s="156"/>
      <c r="JTX114" s="156"/>
      <c r="JTY114" s="156"/>
      <c r="JTZ114" s="156"/>
      <c r="JUA114" s="156"/>
      <c r="JUB114" s="156"/>
      <c r="JUC114" s="156"/>
      <c r="JUD114" s="156"/>
      <c r="JUE114" s="156"/>
      <c r="JUF114" s="156"/>
      <c r="JUG114" s="156"/>
      <c r="JUH114" s="156"/>
      <c r="JUI114" s="156"/>
      <c r="JUJ114" s="156"/>
      <c r="JUK114" s="156"/>
      <c r="JUL114" s="156"/>
      <c r="JUM114" s="156"/>
      <c r="JUN114" s="156"/>
      <c r="JUO114" s="156"/>
      <c r="JUP114" s="156"/>
      <c r="JUQ114" s="156"/>
      <c r="JUR114" s="156"/>
      <c r="JUS114" s="156"/>
      <c r="JUT114" s="156"/>
      <c r="JUU114" s="156"/>
      <c r="JUV114" s="156"/>
      <c r="JUW114" s="156"/>
      <c r="JUX114" s="156"/>
      <c r="JUY114" s="156"/>
      <c r="JUZ114" s="156"/>
      <c r="JVA114" s="156"/>
      <c r="JVB114" s="156"/>
      <c r="JVC114" s="156"/>
      <c r="JVD114" s="156"/>
      <c r="JVE114" s="156"/>
      <c r="JVF114" s="156"/>
      <c r="JVG114" s="156"/>
      <c r="JVH114" s="156"/>
      <c r="JVI114" s="156"/>
      <c r="JVJ114" s="156"/>
      <c r="JVK114" s="156"/>
      <c r="JVL114" s="156"/>
      <c r="JVM114" s="156"/>
      <c r="JVN114" s="156"/>
      <c r="JVO114" s="156"/>
      <c r="JVP114" s="156"/>
      <c r="JVQ114" s="156"/>
      <c r="JVR114" s="156"/>
      <c r="JVS114" s="156"/>
      <c r="JVT114" s="156"/>
      <c r="JVU114" s="156"/>
      <c r="JVV114" s="156"/>
      <c r="JVW114" s="156"/>
      <c r="JVX114" s="156"/>
      <c r="JVY114" s="156"/>
      <c r="JVZ114" s="156"/>
      <c r="JWA114" s="156"/>
      <c r="JWB114" s="156"/>
      <c r="JWC114" s="156"/>
      <c r="JWD114" s="156"/>
      <c r="JWE114" s="156"/>
      <c r="JWF114" s="156"/>
      <c r="JWG114" s="156"/>
      <c r="JWH114" s="156"/>
      <c r="JWI114" s="156"/>
      <c r="JWJ114" s="156"/>
      <c r="JWK114" s="156"/>
      <c r="JWL114" s="156"/>
      <c r="JWM114" s="156"/>
      <c r="JWN114" s="156"/>
      <c r="JWO114" s="156"/>
      <c r="JWP114" s="156"/>
      <c r="JWQ114" s="156"/>
      <c r="JWR114" s="156"/>
      <c r="JWS114" s="156"/>
      <c r="JWT114" s="156"/>
      <c r="JWU114" s="156"/>
      <c r="JWV114" s="156"/>
      <c r="JWW114" s="156"/>
      <c r="JWX114" s="156"/>
      <c r="JWY114" s="156"/>
      <c r="JWZ114" s="156"/>
      <c r="JXA114" s="156"/>
      <c r="JXB114" s="156"/>
      <c r="JXC114" s="156"/>
      <c r="JXD114" s="156"/>
      <c r="JXE114" s="156"/>
      <c r="JXF114" s="156"/>
      <c r="JXG114" s="156"/>
      <c r="JXH114" s="156"/>
      <c r="JXI114" s="156"/>
      <c r="JXJ114" s="156"/>
      <c r="JXK114" s="156"/>
      <c r="JXL114" s="156"/>
      <c r="JXM114" s="156"/>
      <c r="JXN114" s="156"/>
      <c r="JXO114" s="156"/>
      <c r="JXP114" s="156"/>
      <c r="JXQ114" s="156"/>
      <c r="JXR114" s="156"/>
      <c r="JXS114" s="156"/>
      <c r="JXT114" s="156"/>
      <c r="JXU114" s="156"/>
      <c r="JXV114" s="156"/>
      <c r="JXW114" s="156"/>
      <c r="JXX114" s="156"/>
      <c r="JXY114" s="156"/>
      <c r="JXZ114" s="156"/>
      <c r="JYA114" s="156"/>
      <c r="JYB114" s="156"/>
      <c r="JYC114" s="156"/>
      <c r="JYD114" s="156"/>
      <c r="JYE114" s="156"/>
      <c r="JYF114" s="156"/>
      <c r="JYG114" s="156"/>
      <c r="JYH114" s="156"/>
      <c r="JYI114" s="156"/>
      <c r="JYJ114" s="156"/>
      <c r="JYK114" s="156"/>
      <c r="JYL114" s="156"/>
      <c r="JYM114" s="156"/>
      <c r="JYN114" s="156"/>
      <c r="JYO114" s="156"/>
      <c r="JYP114" s="156"/>
      <c r="JYQ114" s="156"/>
      <c r="JYR114" s="156"/>
      <c r="JYS114" s="156"/>
      <c r="JYT114" s="156"/>
      <c r="JYU114" s="156"/>
      <c r="JYV114" s="156"/>
      <c r="JYW114" s="156"/>
      <c r="JYX114" s="156"/>
      <c r="JYY114" s="156"/>
      <c r="JYZ114" s="156"/>
      <c r="JZA114" s="156"/>
      <c r="JZB114" s="156"/>
      <c r="JZC114" s="156"/>
      <c r="JZD114" s="156"/>
      <c r="JZE114" s="156"/>
      <c r="JZF114" s="156"/>
      <c r="JZG114" s="156"/>
      <c r="JZH114" s="156"/>
      <c r="JZI114" s="156"/>
      <c r="JZJ114" s="156"/>
      <c r="JZK114" s="156"/>
      <c r="JZL114" s="156"/>
      <c r="JZM114" s="156"/>
      <c r="JZN114" s="156"/>
      <c r="JZO114" s="156"/>
      <c r="JZP114" s="156"/>
      <c r="JZQ114" s="156"/>
      <c r="JZR114" s="156"/>
      <c r="JZS114" s="156"/>
      <c r="JZT114" s="156"/>
      <c r="JZU114" s="156"/>
      <c r="JZV114" s="156"/>
      <c r="JZW114" s="156"/>
      <c r="JZX114" s="156"/>
      <c r="JZY114" s="156"/>
      <c r="JZZ114" s="156"/>
      <c r="KAA114" s="156"/>
      <c r="KAB114" s="156"/>
      <c r="KAC114" s="156"/>
      <c r="KAD114" s="156"/>
      <c r="KAE114" s="156"/>
      <c r="KAF114" s="156"/>
      <c r="KAG114" s="156"/>
      <c r="KAH114" s="156"/>
      <c r="KAI114" s="156"/>
      <c r="KAJ114" s="156"/>
      <c r="KAK114" s="156"/>
      <c r="KAL114" s="156"/>
      <c r="KAM114" s="156"/>
      <c r="KAN114" s="156"/>
      <c r="KAO114" s="156"/>
      <c r="KAP114" s="156"/>
      <c r="KAQ114" s="156"/>
      <c r="KAR114" s="156"/>
      <c r="KAS114" s="156"/>
      <c r="KAT114" s="156"/>
      <c r="KAU114" s="156"/>
      <c r="KAV114" s="156"/>
      <c r="KAW114" s="156"/>
      <c r="KAX114" s="156"/>
      <c r="KAY114" s="156"/>
      <c r="KAZ114" s="156"/>
      <c r="KBA114" s="156"/>
      <c r="KBB114" s="156"/>
      <c r="KBC114" s="156"/>
      <c r="KBD114" s="156"/>
      <c r="KBE114" s="156"/>
      <c r="KBF114" s="156"/>
      <c r="KBG114" s="156"/>
      <c r="KBH114" s="156"/>
      <c r="KBI114" s="156"/>
      <c r="KBJ114" s="156"/>
      <c r="KBK114" s="156"/>
      <c r="KBL114" s="156"/>
      <c r="KBM114" s="156"/>
      <c r="KBN114" s="156"/>
      <c r="KBO114" s="156"/>
      <c r="KBP114" s="156"/>
      <c r="KBQ114" s="156"/>
      <c r="KBR114" s="156"/>
      <c r="KBS114" s="156"/>
      <c r="KBT114" s="156"/>
      <c r="KBU114" s="156"/>
      <c r="KBV114" s="156"/>
      <c r="KBW114" s="156"/>
      <c r="KBX114" s="156"/>
      <c r="KBY114" s="156"/>
      <c r="KBZ114" s="156"/>
      <c r="KCA114" s="156"/>
      <c r="KCB114" s="156"/>
      <c r="KCC114" s="156"/>
      <c r="KCD114" s="156"/>
      <c r="KCE114" s="156"/>
      <c r="KCF114" s="156"/>
      <c r="KCG114" s="156"/>
      <c r="KCH114" s="156"/>
      <c r="KCI114" s="156"/>
      <c r="KCJ114" s="156"/>
      <c r="KCK114" s="156"/>
      <c r="KCL114" s="156"/>
      <c r="KCM114" s="156"/>
      <c r="KCN114" s="156"/>
      <c r="KCO114" s="156"/>
      <c r="KCP114" s="156"/>
      <c r="KCQ114" s="156"/>
      <c r="KCR114" s="156"/>
      <c r="KCS114" s="156"/>
      <c r="KCT114" s="156"/>
      <c r="KCU114" s="156"/>
      <c r="KCV114" s="156"/>
      <c r="KCW114" s="156"/>
      <c r="KCX114" s="156"/>
      <c r="KCY114" s="156"/>
      <c r="KCZ114" s="156"/>
      <c r="KDA114" s="156"/>
      <c r="KDB114" s="156"/>
      <c r="KDC114" s="156"/>
      <c r="KDD114" s="156"/>
      <c r="KDE114" s="156"/>
      <c r="KDF114" s="156"/>
      <c r="KDG114" s="156"/>
      <c r="KDH114" s="156"/>
      <c r="KDI114" s="156"/>
      <c r="KDJ114" s="156"/>
      <c r="KDK114" s="156"/>
      <c r="KDL114" s="156"/>
      <c r="KDM114" s="156"/>
      <c r="KDN114" s="156"/>
      <c r="KDO114" s="156"/>
      <c r="KDP114" s="156"/>
      <c r="KDQ114" s="156"/>
      <c r="KDR114" s="156"/>
      <c r="KDS114" s="156"/>
      <c r="KDT114" s="156"/>
      <c r="KDU114" s="156"/>
      <c r="KDV114" s="156"/>
      <c r="KDW114" s="156"/>
      <c r="KDX114" s="156"/>
      <c r="KDY114" s="156"/>
      <c r="KDZ114" s="156"/>
      <c r="KEA114" s="156"/>
      <c r="KEB114" s="156"/>
      <c r="KEC114" s="156"/>
      <c r="KED114" s="156"/>
      <c r="KEE114" s="156"/>
      <c r="KEF114" s="156"/>
      <c r="KEG114" s="156"/>
      <c r="KEH114" s="156"/>
      <c r="KEI114" s="156"/>
      <c r="KEJ114" s="156"/>
      <c r="KEK114" s="156"/>
      <c r="KEL114" s="156"/>
      <c r="KEM114" s="156"/>
      <c r="KEN114" s="156"/>
      <c r="KEO114" s="156"/>
      <c r="KEP114" s="156"/>
      <c r="KEQ114" s="156"/>
      <c r="KER114" s="156"/>
      <c r="KES114" s="156"/>
      <c r="KET114" s="156"/>
      <c r="KEU114" s="156"/>
      <c r="KEV114" s="156"/>
      <c r="KEW114" s="156"/>
      <c r="KEX114" s="156"/>
      <c r="KEY114" s="156"/>
      <c r="KEZ114" s="156"/>
      <c r="KFA114" s="156"/>
      <c r="KFB114" s="156"/>
      <c r="KFC114" s="156"/>
      <c r="KFD114" s="156"/>
      <c r="KFE114" s="156"/>
      <c r="KFF114" s="156"/>
      <c r="KFG114" s="156"/>
      <c r="KFH114" s="156"/>
      <c r="KFI114" s="156"/>
      <c r="KFJ114" s="156"/>
      <c r="KFK114" s="156"/>
      <c r="KFL114" s="156"/>
      <c r="KFM114" s="156"/>
      <c r="KFN114" s="156"/>
      <c r="KFO114" s="156"/>
      <c r="KFP114" s="156"/>
      <c r="KFQ114" s="156"/>
      <c r="KFR114" s="156"/>
      <c r="KFS114" s="156"/>
      <c r="KFT114" s="156"/>
      <c r="KFU114" s="156"/>
      <c r="KFV114" s="156"/>
      <c r="KFW114" s="156"/>
      <c r="KFX114" s="156"/>
      <c r="KFY114" s="156"/>
      <c r="KFZ114" s="156"/>
      <c r="KGA114" s="156"/>
      <c r="KGB114" s="156"/>
      <c r="KGC114" s="156"/>
      <c r="KGD114" s="156"/>
      <c r="KGE114" s="156"/>
      <c r="KGF114" s="156"/>
      <c r="KGG114" s="156"/>
      <c r="KGH114" s="156"/>
      <c r="KGI114" s="156"/>
      <c r="KGJ114" s="156"/>
      <c r="KGK114" s="156"/>
      <c r="KGL114" s="156"/>
      <c r="KGM114" s="156"/>
      <c r="KGN114" s="156"/>
      <c r="KGO114" s="156"/>
      <c r="KGP114" s="156"/>
      <c r="KGQ114" s="156"/>
      <c r="KGR114" s="156"/>
      <c r="KGS114" s="156"/>
      <c r="KGT114" s="156"/>
      <c r="KGU114" s="156"/>
      <c r="KGV114" s="156"/>
      <c r="KGW114" s="156"/>
      <c r="KGX114" s="156"/>
      <c r="KGY114" s="156"/>
      <c r="KGZ114" s="156"/>
      <c r="KHA114" s="156"/>
      <c r="KHB114" s="156"/>
      <c r="KHC114" s="156"/>
      <c r="KHD114" s="156"/>
      <c r="KHE114" s="156"/>
      <c r="KHF114" s="156"/>
      <c r="KHG114" s="156"/>
      <c r="KHH114" s="156"/>
      <c r="KHI114" s="156"/>
      <c r="KHJ114" s="156"/>
      <c r="KHK114" s="156"/>
      <c r="KHL114" s="156"/>
      <c r="KHM114" s="156"/>
      <c r="KHN114" s="156"/>
      <c r="KHO114" s="156"/>
      <c r="KHP114" s="156"/>
      <c r="KHQ114" s="156"/>
      <c r="KHR114" s="156"/>
      <c r="KHS114" s="156"/>
      <c r="KHT114" s="156"/>
      <c r="KHU114" s="156"/>
      <c r="KHV114" s="156"/>
      <c r="KHW114" s="156"/>
      <c r="KHX114" s="156"/>
      <c r="KHY114" s="156"/>
      <c r="KHZ114" s="156"/>
      <c r="KIA114" s="156"/>
      <c r="KIB114" s="156"/>
      <c r="KIC114" s="156"/>
      <c r="KID114" s="156"/>
      <c r="KIE114" s="156"/>
      <c r="KIF114" s="156"/>
      <c r="KIG114" s="156"/>
      <c r="KIH114" s="156"/>
      <c r="KII114" s="156"/>
      <c r="KIJ114" s="156"/>
      <c r="KIK114" s="156"/>
      <c r="KIL114" s="156"/>
      <c r="KIM114" s="156"/>
      <c r="KIN114" s="156"/>
      <c r="KIO114" s="156"/>
      <c r="KIP114" s="156"/>
      <c r="KIQ114" s="156"/>
      <c r="KIR114" s="156"/>
      <c r="KIS114" s="156"/>
      <c r="KIT114" s="156"/>
      <c r="KIU114" s="156"/>
      <c r="KIV114" s="156"/>
      <c r="KIW114" s="156"/>
      <c r="KIX114" s="156"/>
      <c r="KIY114" s="156"/>
      <c r="KIZ114" s="156"/>
      <c r="KJA114" s="156"/>
      <c r="KJB114" s="156"/>
      <c r="KJC114" s="156"/>
      <c r="KJD114" s="156"/>
      <c r="KJE114" s="156"/>
      <c r="KJF114" s="156"/>
      <c r="KJG114" s="156"/>
      <c r="KJH114" s="156"/>
      <c r="KJI114" s="156"/>
      <c r="KJJ114" s="156"/>
      <c r="KJK114" s="156"/>
      <c r="KJL114" s="156"/>
      <c r="KJM114" s="156"/>
      <c r="KJN114" s="156"/>
      <c r="KJO114" s="156"/>
      <c r="KJP114" s="156"/>
      <c r="KJQ114" s="156"/>
      <c r="KJR114" s="156"/>
      <c r="KJS114" s="156"/>
      <c r="KJT114" s="156"/>
      <c r="KJU114" s="156"/>
      <c r="KJV114" s="156"/>
      <c r="KJW114" s="156"/>
      <c r="KJX114" s="156"/>
      <c r="KJY114" s="156"/>
      <c r="KJZ114" s="156"/>
      <c r="KKA114" s="156"/>
      <c r="KKB114" s="156"/>
      <c r="KKC114" s="156"/>
      <c r="KKD114" s="156"/>
      <c r="KKE114" s="156"/>
      <c r="KKF114" s="156"/>
      <c r="KKG114" s="156"/>
      <c r="KKH114" s="156"/>
      <c r="KKI114" s="156"/>
      <c r="KKJ114" s="156"/>
      <c r="KKK114" s="156"/>
      <c r="KKL114" s="156"/>
      <c r="KKM114" s="156"/>
      <c r="KKN114" s="156"/>
      <c r="KKO114" s="156"/>
      <c r="KKP114" s="156"/>
      <c r="KKQ114" s="156"/>
      <c r="KKR114" s="156"/>
      <c r="KKS114" s="156"/>
      <c r="KKT114" s="156"/>
      <c r="KKU114" s="156"/>
      <c r="KKV114" s="156"/>
      <c r="KKW114" s="156"/>
      <c r="KKX114" s="156"/>
      <c r="KKY114" s="156"/>
      <c r="KKZ114" s="156"/>
      <c r="KLA114" s="156"/>
      <c r="KLB114" s="156"/>
      <c r="KLC114" s="156"/>
      <c r="KLD114" s="156"/>
      <c r="KLE114" s="156"/>
      <c r="KLF114" s="156"/>
      <c r="KLG114" s="156"/>
      <c r="KLH114" s="156"/>
      <c r="KLI114" s="156"/>
      <c r="KLJ114" s="156"/>
      <c r="KLK114" s="156"/>
      <c r="KLL114" s="156"/>
      <c r="KLM114" s="156"/>
      <c r="KLN114" s="156"/>
      <c r="KLO114" s="156"/>
      <c r="KLP114" s="156"/>
      <c r="KLQ114" s="156"/>
      <c r="KLR114" s="156"/>
      <c r="KLS114" s="156"/>
      <c r="KLT114" s="156"/>
      <c r="KLU114" s="156"/>
      <c r="KLV114" s="156"/>
      <c r="KLW114" s="156"/>
      <c r="KLX114" s="156"/>
      <c r="KLY114" s="156"/>
      <c r="KLZ114" s="156"/>
      <c r="KMA114" s="156"/>
      <c r="KMB114" s="156"/>
      <c r="KMC114" s="156"/>
      <c r="KMD114" s="156"/>
      <c r="KME114" s="156"/>
      <c r="KMF114" s="156"/>
      <c r="KMG114" s="156"/>
      <c r="KMH114" s="156"/>
      <c r="KMI114" s="156"/>
      <c r="KMJ114" s="156"/>
      <c r="KMK114" s="156"/>
      <c r="KML114" s="156"/>
      <c r="KMM114" s="156"/>
      <c r="KMN114" s="156"/>
      <c r="KMO114" s="156"/>
      <c r="KMP114" s="156"/>
      <c r="KMQ114" s="156"/>
      <c r="KMR114" s="156"/>
      <c r="KMS114" s="156"/>
      <c r="KMT114" s="156"/>
      <c r="KMU114" s="156"/>
      <c r="KMV114" s="156"/>
      <c r="KMW114" s="156"/>
      <c r="KMX114" s="156"/>
      <c r="KMY114" s="156"/>
      <c r="KMZ114" s="156"/>
      <c r="KNA114" s="156"/>
      <c r="KNB114" s="156"/>
      <c r="KNC114" s="156"/>
      <c r="KND114" s="156"/>
      <c r="KNE114" s="156"/>
      <c r="KNF114" s="156"/>
      <c r="KNG114" s="156"/>
      <c r="KNH114" s="156"/>
      <c r="KNI114" s="156"/>
      <c r="KNJ114" s="156"/>
      <c r="KNK114" s="156"/>
      <c r="KNL114" s="156"/>
      <c r="KNM114" s="156"/>
      <c r="KNN114" s="156"/>
      <c r="KNO114" s="156"/>
      <c r="KNP114" s="156"/>
      <c r="KNQ114" s="156"/>
      <c r="KNR114" s="156"/>
      <c r="KNS114" s="156"/>
      <c r="KNT114" s="156"/>
      <c r="KNU114" s="156"/>
      <c r="KNV114" s="156"/>
      <c r="KNW114" s="156"/>
      <c r="KNX114" s="156"/>
      <c r="KNY114" s="156"/>
      <c r="KNZ114" s="156"/>
      <c r="KOA114" s="156"/>
      <c r="KOB114" s="156"/>
      <c r="KOC114" s="156"/>
      <c r="KOD114" s="156"/>
      <c r="KOE114" s="156"/>
      <c r="KOF114" s="156"/>
      <c r="KOG114" s="156"/>
      <c r="KOH114" s="156"/>
      <c r="KOI114" s="156"/>
      <c r="KOJ114" s="156"/>
      <c r="KOK114" s="156"/>
      <c r="KOL114" s="156"/>
      <c r="KOM114" s="156"/>
      <c r="KON114" s="156"/>
      <c r="KOO114" s="156"/>
      <c r="KOP114" s="156"/>
      <c r="KOQ114" s="156"/>
      <c r="KOR114" s="156"/>
      <c r="KOS114" s="156"/>
      <c r="KOT114" s="156"/>
      <c r="KOU114" s="156"/>
      <c r="KOV114" s="156"/>
      <c r="KOW114" s="156"/>
      <c r="KOX114" s="156"/>
      <c r="KOY114" s="156"/>
      <c r="KOZ114" s="156"/>
      <c r="KPA114" s="156"/>
      <c r="KPB114" s="156"/>
      <c r="KPC114" s="156"/>
      <c r="KPD114" s="156"/>
      <c r="KPE114" s="156"/>
      <c r="KPF114" s="156"/>
      <c r="KPG114" s="156"/>
      <c r="KPH114" s="156"/>
      <c r="KPI114" s="156"/>
      <c r="KPJ114" s="156"/>
      <c r="KPK114" s="156"/>
      <c r="KPL114" s="156"/>
      <c r="KPM114" s="156"/>
      <c r="KPN114" s="156"/>
      <c r="KPO114" s="156"/>
      <c r="KPP114" s="156"/>
      <c r="KPQ114" s="156"/>
      <c r="KPR114" s="156"/>
      <c r="KPS114" s="156"/>
      <c r="KPT114" s="156"/>
      <c r="KPU114" s="156"/>
      <c r="KPV114" s="156"/>
      <c r="KPW114" s="156"/>
      <c r="KPX114" s="156"/>
      <c r="KPY114" s="156"/>
      <c r="KPZ114" s="156"/>
      <c r="KQA114" s="156"/>
      <c r="KQB114" s="156"/>
      <c r="KQC114" s="156"/>
      <c r="KQD114" s="156"/>
      <c r="KQE114" s="156"/>
      <c r="KQF114" s="156"/>
      <c r="KQG114" s="156"/>
      <c r="KQH114" s="156"/>
      <c r="KQI114" s="156"/>
      <c r="KQJ114" s="156"/>
      <c r="KQK114" s="156"/>
      <c r="KQL114" s="156"/>
      <c r="KQM114" s="156"/>
      <c r="KQN114" s="156"/>
      <c r="KQO114" s="156"/>
      <c r="KQP114" s="156"/>
      <c r="KQQ114" s="156"/>
      <c r="KQR114" s="156"/>
      <c r="KQS114" s="156"/>
      <c r="KQT114" s="156"/>
      <c r="KQU114" s="156"/>
      <c r="KQV114" s="156"/>
      <c r="KQW114" s="156"/>
      <c r="KQX114" s="156"/>
      <c r="KQY114" s="156"/>
      <c r="KQZ114" s="156"/>
      <c r="KRA114" s="156"/>
      <c r="KRB114" s="156"/>
      <c r="KRC114" s="156"/>
      <c r="KRD114" s="156"/>
      <c r="KRE114" s="156"/>
      <c r="KRF114" s="156"/>
      <c r="KRG114" s="156"/>
      <c r="KRH114" s="156"/>
      <c r="KRI114" s="156"/>
      <c r="KRJ114" s="156"/>
      <c r="KRK114" s="156"/>
      <c r="KRL114" s="156"/>
      <c r="KRM114" s="156"/>
      <c r="KRN114" s="156"/>
      <c r="KRO114" s="156"/>
      <c r="KRP114" s="156"/>
      <c r="KRQ114" s="156"/>
      <c r="KRR114" s="156"/>
      <c r="KRS114" s="156"/>
      <c r="KRT114" s="156"/>
      <c r="KRU114" s="156"/>
      <c r="KRV114" s="156"/>
      <c r="KRW114" s="156"/>
      <c r="KRX114" s="156"/>
      <c r="KRY114" s="156"/>
      <c r="KRZ114" s="156"/>
      <c r="KSA114" s="156"/>
      <c r="KSB114" s="156"/>
      <c r="KSC114" s="156"/>
      <c r="KSD114" s="156"/>
      <c r="KSE114" s="156"/>
      <c r="KSF114" s="156"/>
      <c r="KSG114" s="156"/>
      <c r="KSH114" s="156"/>
      <c r="KSI114" s="156"/>
      <c r="KSJ114" s="156"/>
      <c r="KSK114" s="156"/>
      <c r="KSL114" s="156"/>
      <c r="KSM114" s="156"/>
      <c r="KSN114" s="156"/>
      <c r="KSO114" s="156"/>
      <c r="KSP114" s="156"/>
      <c r="KSQ114" s="156"/>
      <c r="KSR114" s="156"/>
      <c r="KSS114" s="156"/>
      <c r="KST114" s="156"/>
      <c r="KSU114" s="156"/>
      <c r="KSV114" s="156"/>
      <c r="KSW114" s="156"/>
      <c r="KSX114" s="156"/>
      <c r="KSY114" s="156"/>
      <c r="KSZ114" s="156"/>
      <c r="KTA114" s="156"/>
      <c r="KTB114" s="156"/>
      <c r="KTC114" s="156"/>
      <c r="KTD114" s="156"/>
      <c r="KTE114" s="156"/>
      <c r="KTF114" s="156"/>
      <c r="KTG114" s="156"/>
      <c r="KTH114" s="156"/>
      <c r="KTI114" s="156"/>
      <c r="KTJ114" s="156"/>
      <c r="KTK114" s="156"/>
      <c r="KTL114" s="156"/>
      <c r="KTM114" s="156"/>
      <c r="KTN114" s="156"/>
      <c r="KTO114" s="156"/>
      <c r="KTP114" s="156"/>
      <c r="KTQ114" s="156"/>
      <c r="KTR114" s="156"/>
      <c r="KTS114" s="156"/>
      <c r="KTT114" s="156"/>
      <c r="KTU114" s="156"/>
      <c r="KTV114" s="156"/>
      <c r="KTW114" s="156"/>
      <c r="KTX114" s="156"/>
      <c r="KTY114" s="156"/>
      <c r="KTZ114" s="156"/>
      <c r="KUA114" s="156"/>
      <c r="KUB114" s="156"/>
      <c r="KUC114" s="156"/>
      <c r="KUD114" s="156"/>
      <c r="KUE114" s="156"/>
      <c r="KUF114" s="156"/>
      <c r="KUG114" s="156"/>
      <c r="KUH114" s="156"/>
      <c r="KUI114" s="156"/>
      <c r="KUJ114" s="156"/>
      <c r="KUK114" s="156"/>
      <c r="KUL114" s="156"/>
      <c r="KUM114" s="156"/>
      <c r="KUN114" s="156"/>
      <c r="KUO114" s="156"/>
      <c r="KUP114" s="156"/>
      <c r="KUQ114" s="156"/>
      <c r="KUR114" s="156"/>
      <c r="KUS114" s="156"/>
      <c r="KUT114" s="156"/>
      <c r="KUU114" s="156"/>
      <c r="KUV114" s="156"/>
      <c r="KUW114" s="156"/>
      <c r="KUX114" s="156"/>
      <c r="KUY114" s="156"/>
      <c r="KUZ114" s="156"/>
      <c r="KVA114" s="156"/>
      <c r="KVB114" s="156"/>
      <c r="KVC114" s="156"/>
      <c r="KVD114" s="156"/>
      <c r="KVE114" s="156"/>
      <c r="KVF114" s="156"/>
      <c r="KVG114" s="156"/>
      <c r="KVH114" s="156"/>
      <c r="KVI114" s="156"/>
      <c r="KVJ114" s="156"/>
      <c r="KVK114" s="156"/>
      <c r="KVL114" s="156"/>
      <c r="KVM114" s="156"/>
      <c r="KVN114" s="156"/>
      <c r="KVO114" s="156"/>
      <c r="KVP114" s="156"/>
      <c r="KVQ114" s="156"/>
      <c r="KVR114" s="156"/>
      <c r="KVS114" s="156"/>
      <c r="KVT114" s="156"/>
      <c r="KVU114" s="156"/>
      <c r="KVV114" s="156"/>
      <c r="KVW114" s="156"/>
      <c r="KVX114" s="156"/>
      <c r="KVY114" s="156"/>
      <c r="KVZ114" s="156"/>
      <c r="KWA114" s="156"/>
      <c r="KWB114" s="156"/>
      <c r="KWC114" s="156"/>
      <c r="KWD114" s="156"/>
      <c r="KWE114" s="156"/>
      <c r="KWF114" s="156"/>
      <c r="KWG114" s="156"/>
      <c r="KWH114" s="156"/>
      <c r="KWI114" s="156"/>
      <c r="KWJ114" s="156"/>
      <c r="KWK114" s="156"/>
      <c r="KWL114" s="156"/>
      <c r="KWM114" s="156"/>
      <c r="KWN114" s="156"/>
      <c r="KWO114" s="156"/>
      <c r="KWP114" s="156"/>
      <c r="KWQ114" s="156"/>
      <c r="KWR114" s="156"/>
      <c r="KWS114" s="156"/>
      <c r="KWT114" s="156"/>
      <c r="KWU114" s="156"/>
      <c r="KWV114" s="156"/>
      <c r="KWW114" s="156"/>
      <c r="KWX114" s="156"/>
      <c r="KWY114" s="156"/>
      <c r="KWZ114" s="156"/>
      <c r="KXA114" s="156"/>
      <c r="KXB114" s="156"/>
      <c r="KXC114" s="156"/>
      <c r="KXD114" s="156"/>
      <c r="KXE114" s="156"/>
      <c r="KXF114" s="156"/>
      <c r="KXG114" s="156"/>
      <c r="KXH114" s="156"/>
      <c r="KXI114" s="156"/>
      <c r="KXJ114" s="156"/>
      <c r="KXK114" s="156"/>
      <c r="KXL114" s="156"/>
      <c r="KXM114" s="156"/>
      <c r="KXN114" s="156"/>
      <c r="KXO114" s="156"/>
      <c r="KXP114" s="156"/>
      <c r="KXQ114" s="156"/>
      <c r="KXR114" s="156"/>
      <c r="KXS114" s="156"/>
      <c r="KXT114" s="156"/>
      <c r="KXU114" s="156"/>
      <c r="KXV114" s="156"/>
      <c r="KXW114" s="156"/>
      <c r="KXX114" s="156"/>
      <c r="KXY114" s="156"/>
      <c r="KXZ114" s="156"/>
      <c r="KYA114" s="156"/>
      <c r="KYB114" s="156"/>
      <c r="KYC114" s="156"/>
      <c r="KYD114" s="156"/>
      <c r="KYE114" s="156"/>
      <c r="KYF114" s="156"/>
      <c r="KYG114" s="156"/>
      <c r="KYH114" s="156"/>
      <c r="KYI114" s="156"/>
      <c r="KYJ114" s="156"/>
      <c r="KYK114" s="156"/>
      <c r="KYL114" s="156"/>
      <c r="KYM114" s="156"/>
      <c r="KYN114" s="156"/>
      <c r="KYO114" s="156"/>
      <c r="KYP114" s="156"/>
      <c r="KYQ114" s="156"/>
      <c r="KYR114" s="156"/>
      <c r="KYS114" s="156"/>
      <c r="KYT114" s="156"/>
      <c r="KYU114" s="156"/>
      <c r="KYV114" s="156"/>
      <c r="KYW114" s="156"/>
      <c r="KYX114" s="156"/>
      <c r="KYY114" s="156"/>
      <c r="KYZ114" s="156"/>
      <c r="KZA114" s="156"/>
      <c r="KZB114" s="156"/>
      <c r="KZC114" s="156"/>
      <c r="KZD114" s="156"/>
      <c r="KZE114" s="156"/>
      <c r="KZF114" s="156"/>
      <c r="KZG114" s="156"/>
      <c r="KZH114" s="156"/>
      <c r="KZI114" s="156"/>
      <c r="KZJ114" s="156"/>
      <c r="KZK114" s="156"/>
      <c r="KZL114" s="156"/>
      <c r="KZM114" s="156"/>
      <c r="KZN114" s="156"/>
      <c r="KZO114" s="156"/>
      <c r="KZP114" s="156"/>
      <c r="KZQ114" s="156"/>
      <c r="KZR114" s="156"/>
      <c r="KZS114" s="156"/>
      <c r="KZT114" s="156"/>
      <c r="KZU114" s="156"/>
      <c r="KZV114" s="156"/>
      <c r="KZW114" s="156"/>
      <c r="KZX114" s="156"/>
      <c r="KZY114" s="156"/>
      <c r="KZZ114" s="156"/>
      <c r="LAA114" s="156"/>
      <c r="LAB114" s="156"/>
      <c r="LAC114" s="156"/>
      <c r="LAD114" s="156"/>
      <c r="LAE114" s="156"/>
      <c r="LAF114" s="156"/>
      <c r="LAG114" s="156"/>
      <c r="LAH114" s="156"/>
      <c r="LAI114" s="156"/>
      <c r="LAJ114" s="156"/>
      <c r="LAK114" s="156"/>
      <c r="LAL114" s="156"/>
      <c r="LAM114" s="156"/>
      <c r="LAN114" s="156"/>
      <c r="LAO114" s="156"/>
      <c r="LAP114" s="156"/>
      <c r="LAQ114" s="156"/>
      <c r="LAR114" s="156"/>
      <c r="LAS114" s="156"/>
      <c r="LAT114" s="156"/>
      <c r="LAU114" s="156"/>
      <c r="LAV114" s="156"/>
      <c r="LAW114" s="156"/>
      <c r="LAX114" s="156"/>
      <c r="LAY114" s="156"/>
      <c r="LAZ114" s="156"/>
      <c r="LBA114" s="156"/>
      <c r="LBB114" s="156"/>
      <c r="LBC114" s="156"/>
      <c r="LBD114" s="156"/>
      <c r="LBE114" s="156"/>
      <c r="LBF114" s="156"/>
      <c r="LBG114" s="156"/>
      <c r="LBH114" s="156"/>
      <c r="LBI114" s="156"/>
      <c r="LBJ114" s="156"/>
      <c r="LBK114" s="156"/>
      <c r="LBL114" s="156"/>
      <c r="LBM114" s="156"/>
      <c r="LBN114" s="156"/>
      <c r="LBO114" s="156"/>
      <c r="LBP114" s="156"/>
      <c r="LBQ114" s="156"/>
      <c r="LBR114" s="156"/>
      <c r="LBS114" s="156"/>
      <c r="LBT114" s="156"/>
      <c r="LBU114" s="156"/>
      <c r="LBV114" s="156"/>
      <c r="LBW114" s="156"/>
      <c r="LBX114" s="156"/>
      <c r="LBY114" s="156"/>
      <c r="LBZ114" s="156"/>
      <c r="LCA114" s="156"/>
      <c r="LCB114" s="156"/>
      <c r="LCC114" s="156"/>
      <c r="LCD114" s="156"/>
      <c r="LCE114" s="156"/>
      <c r="LCF114" s="156"/>
      <c r="LCG114" s="156"/>
      <c r="LCH114" s="156"/>
      <c r="LCI114" s="156"/>
      <c r="LCJ114" s="156"/>
      <c r="LCK114" s="156"/>
      <c r="LCL114" s="156"/>
      <c r="LCM114" s="156"/>
      <c r="LCN114" s="156"/>
      <c r="LCO114" s="156"/>
      <c r="LCP114" s="156"/>
      <c r="LCQ114" s="156"/>
      <c r="LCR114" s="156"/>
      <c r="LCS114" s="156"/>
      <c r="LCT114" s="156"/>
      <c r="LCU114" s="156"/>
      <c r="LCV114" s="156"/>
      <c r="LCW114" s="156"/>
      <c r="LCX114" s="156"/>
      <c r="LCY114" s="156"/>
      <c r="LCZ114" s="156"/>
      <c r="LDA114" s="156"/>
      <c r="LDB114" s="156"/>
      <c r="LDC114" s="156"/>
      <c r="LDD114" s="156"/>
      <c r="LDE114" s="156"/>
      <c r="LDF114" s="156"/>
      <c r="LDG114" s="156"/>
      <c r="LDH114" s="156"/>
      <c r="LDI114" s="156"/>
      <c r="LDJ114" s="156"/>
      <c r="LDK114" s="156"/>
      <c r="LDL114" s="156"/>
      <c r="LDM114" s="156"/>
      <c r="LDN114" s="156"/>
      <c r="LDO114" s="156"/>
      <c r="LDP114" s="156"/>
      <c r="LDQ114" s="156"/>
      <c r="LDR114" s="156"/>
      <c r="LDS114" s="156"/>
      <c r="LDT114" s="156"/>
      <c r="LDU114" s="156"/>
      <c r="LDV114" s="156"/>
      <c r="LDW114" s="156"/>
      <c r="LDX114" s="156"/>
      <c r="LDY114" s="156"/>
      <c r="LDZ114" s="156"/>
      <c r="LEA114" s="156"/>
      <c r="LEB114" s="156"/>
      <c r="LEC114" s="156"/>
      <c r="LED114" s="156"/>
      <c r="LEE114" s="156"/>
      <c r="LEF114" s="156"/>
      <c r="LEG114" s="156"/>
      <c r="LEH114" s="156"/>
      <c r="LEI114" s="156"/>
      <c r="LEJ114" s="156"/>
      <c r="LEK114" s="156"/>
      <c r="LEL114" s="156"/>
      <c r="LEM114" s="156"/>
      <c r="LEN114" s="156"/>
      <c r="LEO114" s="156"/>
      <c r="LEP114" s="156"/>
      <c r="LEQ114" s="156"/>
      <c r="LER114" s="156"/>
      <c r="LES114" s="156"/>
      <c r="LET114" s="156"/>
      <c r="LEU114" s="156"/>
      <c r="LEV114" s="156"/>
      <c r="LEW114" s="156"/>
      <c r="LEX114" s="156"/>
      <c r="LEY114" s="156"/>
      <c r="LEZ114" s="156"/>
      <c r="LFA114" s="156"/>
      <c r="LFB114" s="156"/>
      <c r="LFC114" s="156"/>
      <c r="LFD114" s="156"/>
      <c r="LFE114" s="156"/>
      <c r="LFF114" s="156"/>
      <c r="LFG114" s="156"/>
      <c r="LFH114" s="156"/>
      <c r="LFI114" s="156"/>
      <c r="LFJ114" s="156"/>
      <c r="LFK114" s="156"/>
      <c r="LFL114" s="156"/>
      <c r="LFM114" s="156"/>
      <c r="LFN114" s="156"/>
      <c r="LFO114" s="156"/>
      <c r="LFP114" s="156"/>
      <c r="LFQ114" s="156"/>
      <c r="LFR114" s="156"/>
      <c r="LFS114" s="156"/>
      <c r="LFT114" s="156"/>
      <c r="LFU114" s="156"/>
      <c r="LFV114" s="156"/>
      <c r="LFW114" s="156"/>
      <c r="LFX114" s="156"/>
      <c r="LFY114" s="156"/>
      <c r="LFZ114" s="156"/>
      <c r="LGA114" s="156"/>
      <c r="LGB114" s="156"/>
      <c r="LGC114" s="156"/>
      <c r="LGD114" s="156"/>
      <c r="LGE114" s="156"/>
      <c r="LGF114" s="156"/>
      <c r="LGG114" s="156"/>
      <c r="LGH114" s="156"/>
      <c r="LGI114" s="156"/>
      <c r="LGJ114" s="156"/>
      <c r="LGK114" s="156"/>
      <c r="LGL114" s="156"/>
      <c r="LGM114" s="156"/>
      <c r="LGN114" s="156"/>
      <c r="LGO114" s="156"/>
      <c r="LGP114" s="156"/>
      <c r="LGQ114" s="156"/>
      <c r="LGR114" s="156"/>
      <c r="LGS114" s="156"/>
      <c r="LGT114" s="156"/>
      <c r="LGU114" s="156"/>
      <c r="LGV114" s="156"/>
      <c r="LGW114" s="156"/>
      <c r="LGX114" s="156"/>
      <c r="LGY114" s="156"/>
      <c r="LGZ114" s="156"/>
      <c r="LHA114" s="156"/>
      <c r="LHB114" s="156"/>
      <c r="LHC114" s="156"/>
      <c r="LHD114" s="156"/>
      <c r="LHE114" s="156"/>
      <c r="LHF114" s="156"/>
      <c r="LHG114" s="156"/>
      <c r="LHH114" s="156"/>
      <c r="LHI114" s="156"/>
      <c r="LHJ114" s="156"/>
      <c r="LHK114" s="156"/>
      <c r="LHL114" s="156"/>
      <c r="LHM114" s="156"/>
      <c r="LHN114" s="156"/>
      <c r="LHO114" s="156"/>
      <c r="LHP114" s="156"/>
      <c r="LHQ114" s="156"/>
      <c r="LHR114" s="156"/>
      <c r="LHS114" s="156"/>
      <c r="LHT114" s="156"/>
      <c r="LHU114" s="156"/>
      <c r="LHV114" s="156"/>
      <c r="LHW114" s="156"/>
      <c r="LHX114" s="156"/>
      <c r="LHY114" s="156"/>
      <c r="LHZ114" s="156"/>
      <c r="LIA114" s="156"/>
      <c r="LIB114" s="156"/>
      <c r="LIC114" s="156"/>
      <c r="LID114" s="156"/>
      <c r="LIE114" s="156"/>
      <c r="LIF114" s="156"/>
      <c r="LIG114" s="156"/>
      <c r="LIH114" s="156"/>
      <c r="LII114" s="156"/>
      <c r="LIJ114" s="156"/>
      <c r="LIK114" s="156"/>
      <c r="LIL114" s="156"/>
      <c r="LIM114" s="156"/>
      <c r="LIN114" s="156"/>
      <c r="LIO114" s="156"/>
      <c r="LIP114" s="156"/>
      <c r="LIQ114" s="156"/>
      <c r="LIR114" s="156"/>
      <c r="LIS114" s="156"/>
      <c r="LIT114" s="156"/>
      <c r="LIU114" s="156"/>
      <c r="LIV114" s="156"/>
      <c r="LIW114" s="156"/>
      <c r="LIX114" s="156"/>
      <c r="LIY114" s="156"/>
      <c r="LIZ114" s="156"/>
      <c r="LJA114" s="156"/>
      <c r="LJB114" s="156"/>
      <c r="LJC114" s="156"/>
      <c r="LJD114" s="156"/>
      <c r="LJE114" s="156"/>
      <c r="LJF114" s="156"/>
      <c r="LJG114" s="156"/>
      <c r="LJH114" s="156"/>
      <c r="LJI114" s="156"/>
      <c r="LJJ114" s="156"/>
      <c r="LJK114" s="156"/>
      <c r="LJL114" s="156"/>
      <c r="LJM114" s="156"/>
      <c r="LJN114" s="156"/>
      <c r="LJO114" s="156"/>
      <c r="LJP114" s="156"/>
      <c r="LJQ114" s="156"/>
      <c r="LJR114" s="156"/>
      <c r="LJS114" s="156"/>
      <c r="LJT114" s="156"/>
      <c r="LJU114" s="156"/>
      <c r="LJV114" s="156"/>
      <c r="LJW114" s="156"/>
      <c r="LJX114" s="156"/>
      <c r="LJY114" s="156"/>
      <c r="LJZ114" s="156"/>
      <c r="LKA114" s="156"/>
      <c r="LKB114" s="156"/>
      <c r="LKC114" s="156"/>
      <c r="LKD114" s="156"/>
      <c r="LKE114" s="156"/>
      <c r="LKF114" s="156"/>
      <c r="LKG114" s="156"/>
      <c r="LKH114" s="156"/>
      <c r="LKI114" s="156"/>
      <c r="LKJ114" s="156"/>
      <c r="LKK114" s="156"/>
      <c r="LKL114" s="156"/>
      <c r="LKM114" s="156"/>
      <c r="LKN114" s="156"/>
      <c r="LKO114" s="156"/>
      <c r="LKP114" s="156"/>
      <c r="LKQ114" s="156"/>
      <c r="LKR114" s="156"/>
      <c r="LKS114" s="156"/>
      <c r="LKT114" s="156"/>
      <c r="LKU114" s="156"/>
      <c r="LKV114" s="156"/>
      <c r="LKW114" s="156"/>
      <c r="LKX114" s="156"/>
      <c r="LKY114" s="156"/>
      <c r="LKZ114" s="156"/>
      <c r="LLA114" s="156"/>
      <c r="LLB114" s="156"/>
      <c r="LLC114" s="156"/>
      <c r="LLD114" s="156"/>
      <c r="LLE114" s="156"/>
      <c r="LLF114" s="156"/>
      <c r="LLG114" s="156"/>
      <c r="LLH114" s="156"/>
      <c r="LLI114" s="156"/>
      <c r="LLJ114" s="156"/>
      <c r="LLK114" s="156"/>
      <c r="LLL114" s="156"/>
      <c r="LLM114" s="156"/>
      <c r="LLN114" s="156"/>
      <c r="LLO114" s="156"/>
      <c r="LLP114" s="156"/>
      <c r="LLQ114" s="156"/>
      <c r="LLR114" s="156"/>
      <c r="LLS114" s="156"/>
      <c r="LLT114" s="156"/>
      <c r="LLU114" s="156"/>
      <c r="LLV114" s="156"/>
      <c r="LLW114" s="156"/>
      <c r="LLX114" s="156"/>
      <c r="LLY114" s="156"/>
      <c r="LLZ114" s="156"/>
      <c r="LMA114" s="156"/>
      <c r="LMB114" s="156"/>
      <c r="LMC114" s="156"/>
      <c r="LMD114" s="156"/>
      <c r="LME114" s="156"/>
      <c r="LMF114" s="156"/>
      <c r="LMG114" s="156"/>
      <c r="LMH114" s="156"/>
      <c r="LMI114" s="156"/>
      <c r="LMJ114" s="156"/>
      <c r="LMK114" s="156"/>
      <c r="LML114" s="156"/>
      <c r="LMM114" s="156"/>
      <c r="LMN114" s="156"/>
      <c r="LMO114" s="156"/>
      <c r="LMP114" s="156"/>
      <c r="LMQ114" s="156"/>
      <c r="LMR114" s="156"/>
      <c r="LMS114" s="156"/>
      <c r="LMT114" s="156"/>
      <c r="LMU114" s="156"/>
      <c r="LMV114" s="156"/>
      <c r="LMW114" s="156"/>
      <c r="LMX114" s="156"/>
      <c r="LMY114" s="156"/>
      <c r="LMZ114" s="156"/>
      <c r="LNA114" s="156"/>
      <c r="LNB114" s="156"/>
      <c r="LNC114" s="156"/>
      <c r="LND114" s="156"/>
      <c r="LNE114" s="156"/>
      <c r="LNF114" s="156"/>
      <c r="LNG114" s="156"/>
      <c r="LNH114" s="156"/>
      <c r="LNI114" s="156"/>
      <c r="LNJ114" s="156"/>
      <c r="LNK114" s="156"/>
      <c r="LNL114" s="156"/>
      <c r="LNM114" s="156"/>
      <c r="LNN114" s="156"/>
      <c r="LNO114" s="156"/>
      <c r="LNP114" s="156"/>
      <c r="LNQ114" s="156"/>
      <c r="LNR114" s="156"/>
      <c r="LNS114" s="156"/>
      <c r="LNT114" s="156"/>
      <c r="LNU114" s="156"/>
      <c r="LNV114" s="156"/>
      <c r="LNW114" s="156"/>
      <c r="LNX114" s="156"/>
      <c r="LNY114" s="156"/>
      <c r="LNZ114" s="156"/>
      <c r="LOA114" s="156"/>
      <c r="LOB114" s="156"/>
      <c r="LOC114" s="156"/>
      <c r="LOD114" s="156"/>
      <c r="LOE114" s="156"/>
      <c r="LOF114" s="156"/>
      <c r="LOG114" s="156"/>
      <c r="LOH114" s="156"/>
      <c r="LOI114" s="156"/>
      <c r="LOJ114" s="156"/>
      <c r="LOK114" s="156"/>
      <c r="LOL114" s="156"/>
      <c r="LOM114" s="156"/>
      <c r="LON114" s="156"/>
      <c r="LOO114" s="156"/>
      <c r="LOP114" s="156"/>
      <c r="LOQ114" s="156"/>
      <c r="LOR114" s="156"/>
      <c r="LOS114" s="156"/>
      <c r="LOT114" s="156"/>
      <c r="LOU114" s="156"/>
      <c r="LOV114" s="156"/>
      <c r="LOW114" s="156"/>
      <c r="LOX114" s="156"/>
      <c r="LOY114" s="156"/>
      <c r="LOZ114" s="156"/>
      <c r="LPA114" s="156"/>
      <c r="LPB114" s="156"/>
      <c r="LPC114" s="156"/>
      <c r="LPD114" s="156"/>
      <c r="LPE114" s="156"/>
      <c r="LPF114" s="156"/>
      <c r="LPG114" s="156"/>
      <c r="LPH114" s="156"/>
      <c r="LPI114" s="156"/>
      <c r="LPJ114" s="156"/>
      <c r="LPK114" s="156"/>
      <c r="LPL114" s="156"/>
      <c r="LPM114" s="156"/>
      <c r="LPN114" s="156"/>
      <c r="LPO114" s="156"/>
      <c r="LPP114" s="156"/>
      <c r="LPQ114" s="156"/>
      <c r="LPR114" s="156"/>
      <c r="LPS114" s="156"/>
      <c r="LPT114" s="156"/>
      <c r="LPU114" s="156"/>
      <c r="LPV114" s="156"/>
      <c r="LPW114" s="156"/>
      <c r="LPX114" s="156"/>
      <c r="LPY114" s="156"/>
      <c r="LPZ114" s="156"/>
      <c r="LQA114" s="156"/>
      <c r="LQB114" s="156"/>
      <c r="LQC114" s="156"/>
      <c r="LQD114" s="156"/>
      <c r="LQE114" s="156"/>
      <c r="LQF114" s="156"/>
      <c r="LQG114" s="156"/>
      <c r="LQH114" s="156"/>
      <c r="LQI114" s="156"/>
      <c r="LQJ114" s="156"/>
      <c r="LQK114" s="156"/>
      <c r="LQL114" s="156"/>
      <c r="LQM114" s="156"/>
      <c r="LQN114" s="156"/>
      <c r="LQO114" s="156"/>
      <c r="LQP114" s="156"/>
      <c r="LQQ114" s="156"/>
      <c r="LQR114" s="156"/>
      <c r="LQS114" s="156"/>
      <c r="LQT114" s="156"/>
      <c r="LQU114" s="156"/>
      <c r="LQV114" s="156"/>
      <c r="LQW114" s="156"/>
      <c r="LQX114" s="156"/>
      <c r="LQY114" s="156"/>
      <c r="LQZ114" s="156"/>
      <c r="LRA114" s="156"/>
      <c r="LRB114" s="156"/>
      <c r="LRC114" s="156"/>
      <c r="LRD114" s="156"/>
      <c r="LRE114" s="156"/>
      <c r="LRF114" s="156"/>
      <c r="LRG114" s="156"/>
      <c r="LRH114" s="156"/>
      <c r="LRI114" s="156"/>
      <c r="LRJ114" s="156"/>
      <c r="LRK114" s="156"/>
      <c r="LRL114" s="156"/>
      <c r="LRM114" s="156"/>
      <c r="LRN114" s="156"/>
      <c r="LRO114" s="156"/>
      <c r="LRP114" s="156"/>
      <c r="LRQ114" s="156"/>
      <c r="LRR114" s="156"/>
      <c r="LRS114" s="156"/>
      <c r="LRT114" s="156"/>
      <c r="LRU114" s="156"/>
      <c r="LRV114" s="156"/>
      <c r="LRW114" s="156"/>
      <c r="LRX114" s="156"/>
      <c r="LRY114" s="156"/>
      <c r="LRZ114" s="156"/>
      <c r="LSA114" s="156"/>
      <c r="LSB114" s="156"/>
      <c r="LSC114" s="156"/>
      <c r="LSD114" s="156"/>
      <c r="LSE114" s="156"/>
      <c r="LSF114" s="156"/>
      <c r="LSG114" s="156"/>
      <c r="LSH114" s="156"/>
      <c r="LSI114" s="156"/>
      <c r="LSJ114" s="156"/>
      <c r="LSK114" s="156"/>
      <c r="LSL114" s="156"/>
      <c r="LSM114" s="156"/>
      <c r="LSN114" s="156"/>
      <c r="LSO114" s="156"/>
      <c r="LSP114" s="156"/>
      <c r="LSQ114" s="156"/>
      <c r="LSR114" s="156"/>
      <c r="LSS114" s="156"/>
      <c r="LST114" s="156"/>
      <c r="LSU114" s="156"/>
      <c r="LSV114" s="156"/>
      <c r="LSW114" s="156"/>
      <c r="LSX114" s="156"/>
      <c r="LSY114" s="156"/>
      <c r="LSZ114" s="156"/>
      <c r="LTA114" s="156"/>
      <c r="LTB114" s="156"/>
      <c r="LTC114" s="156"/>
      <c r="LTD114" s="156"/>
      <c r="LTE114" s="156"/>
      <c r="LTF114" s="156"/>
      <c r="LTG114" s="156"/>
      <c r="LTH114" s="156"/>
      <c r="LTI114" s="156"/>
      <c r="LTJ114" s="156"/>
      <c r="LTK114" s="156"/>
      <c r="LTL114" s="156"/>
      <c r="LTM114" s="156"/>
      <c r="LTN114" s="156"/>
      <c r="LTO114" s="156"/>
      <c r="LTP114" s="156"/>
      <c r="LTQ114" s="156"/>
      <c r="LTR114" s="156"/>
      <c r="LTS114" s="156"/>
      <c r="LTT114" s="156"/>
      <c r="LTU114" s="156"/>
      <c r="LTV114" s="156"/>
      <c r="LTW114" s="156"/>
      <c r="LTX114" s="156"/>
      <c r="LTY114" s="156"/>
      <c r="LTZ114" s="156"/>
      <c r="LUA114" s="156"/>
      <c r="LUB114" s="156"/>
      <c r="LUC114" s="156"/>
      <c r="LUD114" s="156"/>
      <c r="LUE114" s="156"/>
      <c r="LUF114" s="156"/>
      <c r="LUG114" s="156"/>
      <c r="LUH114" s="156"/>
      <c r="LUI114" s="156"/>
      <c r="LUJ114" s="156"/>
      <c r="LUK114" s="156"/>
      <c r="LUL114" s="156"/>
      <c r="LUM114" s="156"/>
      <c r="LUN114" s="156"/>
      <c r="LUO114" s="156"/>
      <c r="LUP114" s="156"/>
      <c r="LUQ114" s="156"/>
      <c r="LUR114" s="156"/>
      <c r="LUS114" s="156"/>
      <c r="LUT114" s="156"/>
      <c r="LUU114" s="156"/>
      <c r="LUV114" s="156"/>
      <c r="LUW114" s="156"/>
      <c r="LUX114" s="156"/>
      <c r="LUY114" s="156"/>
      <c r="LUZ114" s="156"/>
      <c r="LVA114" s="156"/>
      <c r="LVB114" s="156"/>
      <c r="LVC114" s="156"/>
      <c r="LVD114" s="156"/>
      <c r="LVE114" s="156"/>
      <c r="LVF114" s="156"/>
      <c r="LVG114" s="156"/>
      <c r="LVH114" s="156"/>
      <c r="LVI114" s="156"/>
      <c r="LVJ114" s="156"/>
      <c r="LVK114" s="156"/>
      <c r="LVL114" s="156"/>
      <c r="LVM114" s="156"/>
      <c r="LVN114" s="156"/>
      <c r="LVO114" s="156"/>
      <c r="LVP114" s="156"/>
      <c r="LVQ114" s="156"/>
      <c r="LVR114" s="156"/>
      <c r="LVS114" s="156"/>
      <c r="LVT114" s="156"/>
      <c r="LVU114" s="156"/>
      <c r="LVV114" s="156"/>
      <c r="LVW114" s="156"/>
      <c r="LVX114" s="156"/>
      <c r="LVY114" s="156"/>
      <c r="LVZ114" s="156"/>
      <c r="LWA114" s="156"/>
      <c r="LWB114" s="156"/>
      <c r="LWC114" s="156"/>
      <c r="LWD114" s="156"/>
      <c r="LWE114" s="156"/>
      <c r="LWF114" s="156"/>
      <c r="LWG114" s="156"/>
      <c r="LWH114" s="156"/>
      <c r="LWI114" s="156"/>
      <c r="LWJ114" s="156"/>
      <c r="LWK114" s="156"/>
      <c r="LWL114" s="156"/>
      <c r="LWM114" s="156"/>
      <c r="LWN114" s="156"/>
      <c r="LWO114" s="156"/>
      <c r="LWP114" s="156"/>
      <c r="LWQ114" s="156"/>
      <c r="LWR114" s="156"/>
      <c r="LWS114" s="156"/>
      <c r="LWT114" s="156"/>
      <c r="LWU114" s="156"/>
      <c r="LWV114" s="156"/>
      <c r="LWW114" s="156"/>
      <c r="LWX114" s="156"/>
      <c r="LWY114" s="156"/>
      <c r="LWZ114" s="156"/>
      <c r="LXA114" s="156"/>
      <c r="LXB114" s="156"/>
      <c r="LXC114" s="156"/>
      <c r="LXD114" s="156"/>
      <c r="LXE114" s="156"/>
      <c r="LXF114" s="156"/>
      <c r="LXG114" s="156"/>
      <c r="LXH114" s="156"/>
      <c r="LXI114" s="156"/>
      <c r="LXJ114" s="156"/>
      <c r="LXK114" s="156"/>
      <c r="LXL114" s="156"/>
      <c r="LXM114" s="156"/>
      <c r="LXN114" s="156"/>
      <c r="LXO114" s="156"/>
      <c r="LXP114" s="156"/>
      <c r="LXQ114" s="156"/>
      <c r="LXR114" s="156"/>
      <c r="LXS114" s="156"/>
      <c r="LXT114" s="156"/>
      <c r="LXU114" s="156"/>
      <c r="LXV114" s="156"/>
      <c r="LXW114" s="156"/>
      <c r="LXX114" s="156"/>
      <c r="LXY114" s="156"/>
      <c r="LXZ114" s="156"/>
      <c r="LYA114" s="156"/>
      <c r="LYB114" s="156"/>
      <c r="LYC114" s="156"/>
      <c r="LYD114" s="156"/>
      <c r="LYE114" s="156"/>
      <c r="LYF114" s="156"/>
      <c r="LYG114" s="156"/>
      <c r="LYH114" s="156"/>
      <c r="LYI114" s="156"/>
      <c r="LYJ114" s="156"/>
      <c r="LYK114" s="156"/>
      <c r="LYL114" s="156"/>
      <c r="LYM114" s="156"/>
      <c r="LYN114" s="156"/>
      <c r="LYO114" s="156"/>
      <c r="LYP114" s="156"/>
      <c r="LYQ114" s="156"/>
      <c r="LYR114" s="156"/>
      <c r="LYS114" s="156"/>
      <c r="LYT114" s="156"/>
      <c r="LYU114" s="156"/>
      <c r="LYV114" s="156"/>
      <c r="LYW114" s="156"/>
      <c r="LYX114" s="156"/>
      <c r="LYY114" s="156"/>
      <c r="LYZ114" s="156"/>
      <c r="LZA114" s="156"/>
      <c r="LZB114" s="156"/>
      <c r="LZC114" s="156"/>
      <c r="LZD114" s="156"/>
      <c r="LZE114" s="156"/>
      <c r="LZF114" s="156"/>
      <c r="LZG114" s="156"/>
      <c r="LZH114" s="156"/>
      <c r="LZI114" s="156"/>
      <c r="LZJ114" s="156"/>
      <c r="LZK114" s="156"/>
      <c r="LZL114" s="156"/>
      <c r="LZM114" s="156"/>
      <c r="LZN114" s="156"/>
      <c r="LZO114" s="156"/>
      <c r="LZP114" s="156"/>
      <c r="LZQ114" s="156"/>
      <c r="LZR114" s="156"/>
      <c r="LZS114" s="156"/>
      <c r="LZT114" s="156"/>
      <c r="LZU114" s="156"/>
      <c r="LZV114" s="156"/>
      <c r="LZW114" s="156"/>
      <c r="LZX114" s="156"/>
      <c r="LZY114" s="156"/>
      <c r="LZZ114" s="156"/>
      <c r="MAA114" s="156"/>
      <c r="MAB114" s="156"/>
      <c r="MAC114" s="156"/>
      <c r="MAD114" s="156"/>
      <c r="MAE114" s="156"/>
      <c r="MAF114" s="156"/>
      <c r="MAG114" s="156"/>
      <c r="MAH114" s="156"/>
      <c r="MAI114" s="156"/>
      <c r="MAJ114" s="156"/>
      <c r="MAK114" s="156"/>
      <c r="MAL114" s="156"/>
      <c r="MAM114" s="156"/>
      <c r="MAN114" s="156"/>
      <c r="MAO114" s="156"/>
      <c r="MAP114" s="156"/>
      <c r="MAQ114" s="156"/>
      <c r="MAR114" s="156"/>
      <c r="MAS114" s="156"/>
      <c r="MAT114" s="156"/>
      <c r="MAU114" s="156"/>
      <c r="MAV114" s="156"/>
      <c r="MAW114" s="156"/>
      <c r="MAX114" s="156"/>
      <c r="MAY114" s="156"/>
      <c r="MAZ114" s="156"/>
      <c r="MBA114" s="156"/>
      <c r="MBB114" s="156"/>
      <c r="MBC114" s="156"/>
      <c r="MBD114" s="156"/>
      <c r="MBE114" s="156"/>
      <c r="MBF114" s="156"/>
      <c r="MBG114" s="156"/>
      <c r="MBH114" s="156"/>
      <c r="MBI114" s="156"/>
      <c r="MBJ114" s="156"/>
      <c r="MBK114" s="156"/>
      <c r="MBL114" s="156"/>
      <c r="MBM114" s="156"/>
      <c r="MBN114" s="156"/>
      <c r="MBO114" s="156"/>
      <c r="MBP114" s="156"/>
      <c r="MBQ114" s="156"/>
      <c r="MBR114" s="156"/>
      <c r="MBS114" s="156"/>
      <c r="MBT114" s="156"/>
      <c r="MBU114" s="156"/>
      <c r="MBV114" s="156"/>
      <c r="MBW114" s="156"/>
      <c r="MBX114" s="156"/>
      <c r="MBY114" s="156"/>
      <c r="MBZ114" s="156"/>
      <c r="MCA114" s="156"/>
      <c r="MCB114" s="156"/>
      <c r="MCC114" s="156"/>
      <c r="MCD114" s="156"/>
      <c r="MCE114" s="156"/>
      <c r="MCF114" s="156"/>
      <c r="MCG114" s="156"/>
      <c r="MCH114" s="156"/>
      <c r="MCI114" s="156"/>
      <c r="MCJ114" s="156"/>
      <c r="MCK114" s="156"/>
      <c r="MCL114" s="156"/>
      <c r="MCM114" s="156"/>
      <c r="MCN114" s="156"/>
      <c r="MCO114" s="156"/>
      <c r="MCP114" s="156"/>
      <c r="MCQ114" s="156"/>
      <c r="MCR114" s="156"/>
      <c r="MCS114" s="156"/>
      <c r="MCT114" s="156"/>
      <c r="MCU114" s="156"/>
      <c r="MCV114" s="156"/>
      <c r="MCW114" s="156"/>
      <c r="MCX114" s="156"/>
      <c r="MCY114" s="156"/>
      <c r="MCZ114" s="156"/>
      <c r="MDA114" s="156"/>
      <c r="MDB114" s="156"/>
      <c r="MDC114" s="156"/>
      <c r="MDD114" s="156"/>
      <c r="MDE114" s="156"/>
      <c r="MDF114" s="156"/>
      <c r="MDG114" s="156"/>
      <c r="MDH114" s="156"/>
      <c r="MDI114" s="156"/>
      <c r="MDJ114" s="156"/>
      <c r="MDK114" s="156"/>
      <c r="MDL114" s="156"/>
      <c r="MDM114" s="156"/>
      <c r="MDN114" s="156"/>
      <c r="MDO114" s="156"/>
      <c r="MDP114" s="156"/>
      <c r="MDQ114" s="156"/>
      <c r="MDR114" s="156"/>
      <c r="MDS114" s="156"/>
      <c r="MDT114" s="156"/>
      <c r="MDU114" s="156"/>
      <c r="MDV114" s="156"/>
      <c r="MDW114" s="156"/>
      <c r="MDX114" s="156"/>
      <c r="MDY114" s="156"/>
      <c r="MDZ114" s="156"/>
      <c r="MEA114" s="156"/>
      <c r="MEB114" s="156"/>
      <c r="MEC114" s="156"/>
      <c r="MED114" s="156"/>
      <c r="MEE114" s="156"/>
      <c r="MEF114" s="156"/>
      <c r="MEG114" s="156"/>
      <c r="MEH114" s="156"/>
      <c r="MEI114" s="156"/>
      <c r="MEJ114" s="156"/>
      <c r="MEK114" s="156"/>
      <c r="MEL114" s="156"/>
      <c r="MEM114" s="156"/>
      <c r="MEN114" s="156"/>
      <c r="MEO114" s="156"/>
      <c r="MEP114" s="156"/>
      <c r="MEQ114" s="156"/>
      <c r="MER114" s="156"/>
      <c r="MES114" s="156"/>
      <c r="MET114" s="156"/>
      <c r="MEU114" s="156"/>
      <c r="MEV114" s="156"/>
      <c r="MEW114" s="156"/>
      <c r="MEX114" s="156"/>
      <c r="MEY114" s="156"/>
      <c r="MEZ114" s="156"/>
      <c r="MFA114" s="156"/>
      <c r="MFB114" s="156"/>
      <c r="MFC114" s="156"/>
      <c r="MFD114" s="156"/>
      <c r="MFE114" s="156"/>
      <c r="MFF114" s="156"/>
      <c r="MFG114" s="156"/>
      <c r="MFH114" s="156"/>
      <c r="MFI114" s="156"/>
      <c r="MFJ114" s="156"/>
      <c r="MFK114" s="156"/>
      <c r="MFL114" s="156"/>
      <c r="MFM114" s="156"/>
      <c r="MFN114" s="156"/>
      <c r="MFO114" s="156"/>
      <c r="MFP114" s="156"/>
      <c r="MFQ114" s="156"/>
      <c r="MFR114" s="156"/>
      <c r="MFS114" s="156"/>
      <c r="MFT114" s="156"/>
      <c r="MFU114" s="156"/>
      <c r="MFV114" s="156"/>
      <c r="MFW114" s="156"/>
      <c r="MFX114" s="156"/>
      <c r="MFY114" s="156"/>
      <c r="MFZ114" s="156"/>
      <c r="MGA114" s="156"/>
      <c r="MGB114" s="156"/>
      <c r="MGC114" s="156"/>
      <c r="MGD114" s="156"/>
      <c r="MGE114" s="156"/>
      <c r="MGF114" s="156"/>
      <c r="MGG114" s="156"/>
      <c r="MGH114" s="156"/>
      <c r="MGI114" s="156"/>
      <c r="MGJ114" s="156"/>
      <c r="MGK114" s="156"/>
      <c r="MGL114" s="156"/>
      <c r="MGM114" s="156"/>
      <c r="MGN114" s="156"/>
      <c r="MGO114" s="156"/>
      <c r="MGP114" s="156"/>
      <c r="MGQ114" s="156"/>
      <c r="MGR114" s="156"/>
      <c r="MGS114" s="156"/>
      <c r="MGT114" s="156"/>
      <c r="MGU114" s="156"/>
      <c r="MGV114" s="156"/>
      <c r="MGW114" s="156"/>
      <c r="MGX114" s="156"/>
      <c r="MGY114" s="156"/>
      <c r="MGZ114" s="156"/>
      <c r="MHA114" s="156"/>
      <c r="MHB114" s="156"/>
      <c r="MHC114" s="156"/>
      <c r="MHD114" s="156"/>
      <c r="MHE114" s="156"/>
      <c r="MHF114" s="156"/>
      <c r="MHG114" s="156"/>
      <c r="MHH114" s="156"/>
      <c r="MHI114" s="156"/>
      <c r="MHJ114" s="156"/>
      <c r="MHK114" s="156"/>
      <c r="MHL114" s="156"/>
      <c r="MHM114" s="156"/>
      <c r="MHN114" s="156"/>
      <c r="MHO114" s="156"/>
      <c r="MHP114" s="156"/>
      <c r="MHQ114" s="156"/>
      <c r="MHR114" s="156"/>
      <c r="MHS114" s="156"/>
      <c r="MHT114" s="156"/>
      <c r="MHU114" s="156"/>
      <c r="MHV114" s="156"/>
      <c r="MHW114" s="156"/>
      <c r="MHX114" s="156"/>
      <c r="MHY114" s="156"/>
      <c r="MHZ114" s="156"/>
      <c r="MIA114" s="156"/>
      <c r="MIB114" s="156"/>
      <c r="MIC114" s="156"/>
      <c r="MID114" s="156"/>
      <c r="MIE114" s="156"/>
      <c r="MIF114" s="156"/>
      <c r="MIG114" s="156"/>
      <c r="MIH114" s="156"/>
      <c r="MII114" s="156"/>
      <c r="MIJ114" s="156"/>
      <c r="MIK114" s="156"/>
      <c r="MIL114" s="156"/>
      <c r="MIM114" s="156"/>
      <c r="MIN114" s="156"/>
      <c r="MIO114" s="156"/>
      <c r="MIP114" s="156"/>
      <c r="MIQ114" s="156"/>
      <c r="MIR114" s="156"/>
      <c r="MIS114" s="156"/>
      <c r="MIT114" s="156"/>
      <c r="MIU114" s="156"/>
      <c r="MIV114" s="156"/>
      <c r="MIW114" s="156"/>
      <c r="MIX114" s="156"/>
      <c r="MIY114" s="156"/>
      <c r="MIZ114" s="156"/>
      <c r="MJA114" s="156"/>
      <c r="MJB114" s="156"/>
      <c r="MJC114" s="156"/>
      <c r="MJD114" s="156"/>
      <c r="MJE114" s="156"/>
      <c r="MJF114" s="156"/>
      <c r="MJG114" s="156"/>
      <c r="MJH114" s="156"/>
      <c r="MJI114" s="156"/>
      <c r="MJJ114" s="156"/>
      <c r="MJK114" s="156"/>
      <c r="MJL114" s="156"/>
      <c r="MJM114" s="156"/>
      <c r="MJN114" s="156"/>
      <c r="MJO114" s="156"/>
      <c r="MJP114" s="156"/>
      <c r="MJQ114" s="156"/>
      <c r="MJR114" s="156"/>
      <c r="MJS114" s="156"/>
      <c r="MJT114" s="156"/>
      <c r="MJU114" s="156"/>
      <c r="MJV114" s="156"/>
      <c r="MJW114" s="156"/>
      <c r="MJX114" s="156"/>
      <c r="MJY114" s="156"/>
      <c r="MJZ114" s="156"/>
      <c r="MKA114" s="156"/>
      <c r="MKB114" s="156"/>
      <c r="MKC114" s="156"/>
      <c r="MKD114" s="156"/>
      <c r="MKE114" s="156"/>
      <c r="MKF114" s="156"/>
      <c r="MKG114" s="156"/>
      <c r="MKH114" s="156"/>
      <c r="MKI114" s="156"/>
      <c r="MKJ114" s="156"/>
      <c r="MKK114" s="156"/>
      <c r="MKL114" s="156"/>
      <c r="MKM114" s="156"/>
      <c r="MKN114" s="156"/>
      <c r="MKO114" s="156"/>
      <c r="MKP114" s="156"/>
      <c r="MKQ114" s="156"/>
      <c r="MKR114" s="156"/>
      <c r="MKS114" s="156"/>
      <c r="MKT114" s="156"/>
      <c r="MKU114" s="156"/>
      <c r="MKV114" s="156"/>
      <c r="MKW114" s="156"/>
      <c r="MKX114" s="156"/>
      <c r="MKY114" s="156"/>
      <c r="MKZ114" s="156"/>
      <c r="MLA114" s="156"/>
      <c r="MLB114" s="156"/>
      <c r="MLC114" s="156"/>
      <c r="MLD114" s="156"/>
      <c r="MLE114" s="156"/>
      <c r="MLF114" s="156"/>
      <c r="MLG114" s="156"/>
      <c r="MLH114" s="156"/>
      <c r="MLI114" s="156"/>
      <c r="MLJ114" s="156"/>
      <c r="MLK114" s="156"/>
      <c r="MLL114" s="156"/>
      <c r="MLM114" s="156"/>
      <c r="MLN114" s="156"/>
      <c r="MLO114" s="156"/>
      <c r="MLP114" s="156"/>
      <c r="MLQ114" s="156"/>
      <c r="MLR114" s="156"/>
      <c r="MLS114" s="156"/>
      <c r="MLT114" s="156"/>
      <c r="MLU114" s="156"/>
      <c r="MLV114" s="156"/>
      <c r="MLW114" s="156"/>
      <c r="MLX114" s="156"/>
      <c r="MLY114" s="156"/>
      <c r="MLZ114" s="156"/>
      <c r="MMA114" s="156"/>
      <c r="MMB114" s="156"/>
      <c r="MMC114" s="156"/>
      <c r="MMD114" s="156"/>
      <c r="MME114" s="156"/>
      <c r="MMF114" s="156"/>
      <c r="MMG114" s="156"/>
      <c r="MMH114" s="156"/>
      <c r="MMI114" s="156"/>
      <c r="MMJ114" s="156"/>
      <c r="MMK114" s="156"/>
      <c r="MML114" s="156"/>
      <c r="MMM114" s="156"/>
      <c r="MMN114" s="156"/>
      <c r="MMO114" s="156"/>
      <c r="MMP114" s="156"/>
      <c r="MMQ114" s="156"/>
      <c r="MMR114" s="156"/>
      <c r="MMS114" s="156"/>
      <c r="MMT114" s="156"/>
      <c r="MMU114" s="156"/>
      <c r="MMV114" s="156"/>
      <c r="MMW114" s="156"/>
      <c r="MMX114" s="156"/>
      <c r="MMY114" s="156"/>
      <c r="MMZ114" s="156"/>
      <c r="MNA114" s="156"/>
      <c r="MNB114" s="156"/>
      <c r="MNC114" s="156"/>
      <c r="MND114" s="156"/>
      <c r="MNE114" s="156"/>
      <c r="MNF114" s="156"/>
      <c r="MNG114" s="156"/>
      <c r="MNH114" s="156"/>
      <c r="MNI114" s="156"/>
      <c r="MNJ114" s="156"/>
      <c r="MNK114" s="156"/>
      <c r="MNL114" s="156"/>
      <c r="MNM114" s="156"/>
      <c r="MNN114" s="156"/>
      <c r="MNO114" s="156"/>
      <c r="MNP114" s="156"/>
      <c r="MNQ114" s="156"/>
      <c r="MNR114" s="156"/>
      <c r="MNS114" s="156"/>
      <c r="MNT114" s="156"/>
      <c r="MNU114" s="156"/>
      <c r="MNV114" s="156"/>
      <c r="MNW114" s="156"/>
      <c r="MNX114" s="156"/>
      <c r="MNY114" s="156"/>
      <c r="MNZ114" s="156"/>
      <c r="MOA114" s="156"/>
      <c r="MOB114" s="156"/>
      <c r="MOC114" s="156"/>
      <c r="MOD114" s="156"/>
      <c r="MOE114" s="156"/>
      <c r="MOF114" s="156"/>
      <c r="MOG114" s="156"/>
      <c r="MOH114" s="156"/>
      <c r="MOI114" s="156"/>
      <c r="MOJ114" s="156"/>
      <c r="MOK114" s="156"/>
      <c r="MOL114" s="156"/>
      <c r="MOM114" s="156"/>
      <c r="MON114" s="156"/>
      <c r="MOO114" s="156"/>
      <c r="MOP114" s="156"/>
      <c r="MOQ114" s="156"/>
      <c r="MOR114" s="156"/>
      <c r="MOS114" s="156"/>
      <c r="MOT114" s="156"/>
      <c r="MOU114" s="156"/>
      <c r="MOV114" s="156"/>
      <c r="MOW114" s="156"/>
      <c r="MOX114" s="156"/>
      <c r="MOY114" s="156"/>
      <c r="MOZ114" s="156"/>
      <c r="MPA114" s="156"/>
      <c r="MPB114" s="156"/>
      <c r="MPC114" s="156"/>
      <c r="MPD114" s="156"/>
      <c r="MPE114" s="156"/>
      <c r="MPF114" s="156"/>
      <c r="MPG114" s="156"/>
      <c r="MPH114" s="156"/>
      <c r="MPI114" s="156"/>
      <c r="MPJ114" s="156"/>
      <c r="MPK114" s="156"/>
      <c r="MPL114" s="156"/>
      <c r="MPM114" s="156"/>
      <c r="MPN114" s="156"/>
      <c r="MPO114" s="156"/>
      <c r="MPP114" s="156"/>
      <c r="MPQ114" s="156"/>
      <c r="MPR114" s="156"/>
      <c r="MPS114" s="156"/>
      <c r="MPT114" s="156"/>
      <c r="MPU114" s="156"/>
      <c r="MPV114" s="156"/>
      <c r="MPW114" s="156"/>
      <c r="MPX114" s="156"/>
      <c r="MPY114" s="156"/>
      <c r="MPZ114" s="156"/>
      <c r="MQA114" s="156"/>
      <c r="MQB114" s="156"/>
      <c r="MQC114" s="156"/>
      <c r="MQD114" s="156"/>
      <c r="MQE114" s="156"/>
      <c r="MQF114" s="156"/>
      <c r="MQG114" s="156"/>
      <c r="MQH114" s="156"/>
      <c r="MQI114" s="156"/>
      <c r="MQJ114" s="156"/>
      <c r="MQK114" s="156"/>
      <c r="MQL114" s="156"/>
      <c r="MQM114" s="156"/>
      <c r="MQN114" s="156"/>
      <c r="MQO114" s="156"/>
      <c r="MQP114" s="156"/>
      <c r="MQQ114" s="156"/>
      <c r="MQR114" s="156"/>
      <c r="MQS114" s="156"/>
      <c r="MQT114" s="156"/>
      <c r="MQU114" s="156"/>
      <c r="MQV114" s="156"/>
      <c r="MQW114" s="156"/>
      <c r="MQX114" s="156"/>
      <c r="MQY114" s="156"/>
      <c r="MQZ114" s="156"/>
      <c r="MRA114" s="156"/>
      <c r="MRB114" s="156"/>
      <c r="MRC114" s="156"/>
      <c r="MRD114" s="156"/>
      <c r="MRE114" s="156"/>
      <c r="MRF114" s="156"/>
      <c r="MRG114" s="156"/>
      <c r="MRH114" s="156"/>
      <c r="MRI114" s="156"/>
      <c r="MRJ114" s="156"/>
      <c r="MRK114" s="156"/>
      <c r="MRL114" s="156"/>
      <c r="MRM114" s="156"/>
      <c r="MRN114" s="156"/>
      <c r="MRO114" s="156"/>
      <c r="MRP114" s="156"/>
      <c r="MRQ114" s="156"/>
      <c r="MRR114" s="156"/>
      <c r="MRS114" s="156"/>
      <c r="MRT114" s="156"/>
      <c r="MRU114" s="156"/>
      <c r="MRV114" s="156"/>
      <c r="MRW114" s="156"/>
      <c r="MRX114" s="156"/>
      <c r="MRY114" s="156"/>
      <c r="MRZ114" s="156"/>
      <c r="MSA114" s="156"/>
      <c r="MSB114" s="156"/>
      <c r="MSC114" s="156"/>
      <c r="MSD114" s="156"/>
      <c r="MSE114" s="156"/>
      <c r="MSF114" s="156"/>
      <c r="MSG114" s="156"/>
      <c r="MSH114" s="156"/>
      <c r="MSI114" s="156"/>
      <c r="MSJ114" s="156"/>
      <c r="MSK114" s="156"/>
      <c r="MSL114" s="156"/>
      <c r="MSM114" s="156"/>
      <c r="MSN114" s="156"/>
      <c r="MSO114" s="156"/>
      <c r="MSP114" s="156"/>
      <c r="MSQ114" s="156"/>
      <c r="MSR114" s="156"/>
      <c r="MSS114" s="156"/>
      <c r="MST114" s="156"/>
      <c r="MSU114" s="156"/>
      <c r="MSV114" s="156"/>
      <c r="MSW114" s="156"/>
      <c r="MSX114" s="156"/>
      <c r="MSY114" s="156"/>
      <c r="MSZ114" s="156"/>
      <c r="MTA114" s="156"/>
      <c r="MTB114" s="156"/>
      <c r="MTC114" s="156"/>
      <c r="MTD114" s="156"/>
      <c r="MTE114" s="156"/>
      <c r="MTF114" s="156"/>
      <c r="MTG114" s="156"/>
      <c r="MTH114" s="156"/>
      <c r="MTI114" s="156"/>
      <c r="MTJ114" s="156"/>
      <c r="MTK114" s="156"/>
      <c r="MTL114" s="156"/>
      <c r="MTM114" s="156"/>
      <c r="MTN114" s="156"/>
      <c r="MTO114" s="156"/>
      <c r="MTP114" s="156"/>
      <c r="MTQ114" s="156"/>
      <c r="MTR114" s="156"/>
      <c r="MTS114" s="156"/>
      <c r="MTT114" s="156"/>
      <c r="MTU114" s="156"/>
      <c r="MTV114" s="156"/>
      <c r="MTW114" s="156"/>
      <c r="MTX114" s="156"/>
      <c r="MTY114" s="156"/>
      <c r="MTZ114" s="156"/>
      <c r="MUA114" s="156"/>
      <c r="MUB114" s="156"/>
      <c r="MUC114" s="156"/>
      <c r="MUD114" s="156"/>
      <c r="MUE114" s="156"/>
      <c r="MUF114" s="156"/>
      <c r="MUG114" s="156"/>
      <c r="MUH114" s="156"/>
      <c r="MUI114" s="156"/>
      <c r="MUJ114" s="156"/>
      <c r="MUK114" s="156"/>
      <c r="MUL114" s="156"/>
      <c r="MUM114" s="156"/>
      <c r="MUN114" s="156"/>
      <c r="MUO114" s="156"/>
      <c r="MUP114" s="156"/>
      <c r="MUQ114" s="156"/>
      <c r="MUR114" s="156"/>
      <c r="MUS114" s="156"/>
      <c r="MUT114" s="156"/>
      <c r="MUU114" s="156"/>
      <c r="MUV114" s="156"/>
      <c r="MUW114" s="156"/>
      <c r="MUX114" s="156"/>
      <c r="MUY114" s="156"/>
      <c r="MUZ114" s="156"/>
      <c r="MVA114" s="156"/>
      <c r="MVB114" s="156"/>
      <c r="MVC114" s="156"/>
      <c r="MVD114" s="156"/>
      <c r="MVE114" s="156"/>
      <c r="MVF114" s="156"/>
      <c r="MVG114" s="156"/>
      <c r="MVH114" s="156"/>
      <c r="MVI114" s="156"/>
      <c r="MVJ114" s="156"/>
      <c r="MVK114" s="156"/>
      <c r="MVL114" s="156"/>
      <c r="MVM114" s="156"/>
      <c r="MVN114" s="156"/>
      <c r="MVO114" s="156"/>
      <c r="MVP114" s="156"/>
      <c r="MVQ114" s="156"/>
      <c r="MVR114" s="156"/>
      <c r="MVS114" s="156"/>
      <c r="MVT114" s="156"/>
      <c r="MVU114" s="156"/>
      <c r="MVV114" s="156"/>
      <c r="MVW114" s="156"/>
      <c r="MVX114" s="156"/>
      <c r="MVY114" s="156"/>
      <c r="MVZ114" s="156"/>
      <c r="MWA114" s="156"/>
      <c r="MWB114" s="156"/>
      <c r="MWC114" s="156"/>
      <c r="MWD114" s="156"/>
      <c r="MWE114" s="156"/>
      <c r="MWF114" s="156"/>
      <c r="MWG114" s="156"/>
      <c r="MWH114" s="156"/>
      <c r="MWI114" s="156"/>
      <c r="MWJ114" s="156"/>
      <c r="MWK114" s="156"/>
      <c r="MWL114" s="156"/>
      <c r="MWM114" s="156"/>
      <c r="MWN114" s="156"/>
      <c r="MWO114" s="156"/>
      <c r="MWP114" s="156"/>
      <c r="MWQ114" s="156"/>
      <c r="MWR114" s="156"/>
      <c r="MWS114" s="156"/>
      <c r="MWT114" s="156"/>
      <c r="MWU114" s="156"/>
      <c r="MWV114" s="156"/>
      <c r="MWW114" s="156"/>
      <c r="MWX114" s="156"/>
      <c r="MWY114" s="156"/>
      <c r="MWZ114" s="156"/>
      <c r="MXA114" s="156"/>
      <c r="MXB114" s="156"/>
      <c r="MXC114" s="156"/>
      <c r="MXD114" s="156"/>
      <c r="MXE114" s="156"/>
      <c r="MXF114" s="156"/>
      <c r="MXG114" s="156"/>
      <c r="MXH114" s="156"/>
      <c r="MXI114" s="156"/>
      <c r="MXJ114" s="156"/>
      <c r="MXK114" s="156"/>
      <c r="MXL114" s="156"/>
      <c r="MXM114" s="156"/>
      <c r="MXN114" s="156"/>
      <c r="MXO114" s="156"/>
      <c r="MXP114" s="156"/>
      <c r="MXQ114" s="156"/>
      <c r="MXR114" s="156"/>
      <c r="MXS114" s="156"/>
      <c r="MXT114" s="156"/>
      <c r="MXU114" s="156"/>
      <c r="MXV114" s="156"/>
      <c r="MXW114" s="156"/>
      <c r="MXX114" s="156"/>
      <c r="MXY114" s="156"/>
      <c r="MXZ114" s="156"/>
      <c r="MYA114" s="156"/>
      <c r="MYB114" s="156"/>
      <c r="MYC114" s="156"/>
      <c r="MYD114" s="156"/>
      <c r="MYE114" s="156"/>
      <c r="MYF114" s="156"/>
      <c r="MYG114" s="156"/>
      <c r="MYH114" s="156"/>
      <c r="MYI114" s="156"/>
      <c r="MYJ114" s="156"/>
      <c r="MYK114" s="156"/>
      <c r="MYL114" s="156"/>
      <c r="MYM114" s="156"/>
      <c r="MYN114" s="156"/>
      <c r="MYO114" s="156"/>
      <c r="MYP114" s="156"/>
      <c r="MYQ114" s="156"/>
      <c r="MYR114" s="156"/>
      <c r="MYS114" s="156"/>
      <c r="MYT114" s="156"/>
      <c r="MYU114" s="156"/>
      <c r="MYV114" s="156"/>
      <c r="MYW114" s="156"/>
      <c r="MYX114" s="156"/>
      <c r="MYY114" s="156"/>
      <c r="MYZ114" s="156"/>
      <c r="MZA114" s="156"/>
      <c r="MZB114" s="156"/>
      <c r="MZC114" s="156"/>
      <c r="MZD114" s="156"/>
      <c r="MZE114" s="156"/>
      <c r="MZF114" s="156"/>
      <c r="MZG114" s="156"/>
      <c r="MZH114" s="156"/>
      <c r="MZI114" s="156"/>
      <c r="MZJ114" s="156"/>
      <c r="MZK114" s="156"/>
      <c r="MZL114" s="156"/>
      <c r="MZM114" s="156"/>
      <c r="MZN114" s="156"/>
      <c r="MZO114" s="156"/>
      <c r="MZP114" s="156"/>
      <c r="MZQ114" s="156"/>
      <c r="MZR114" s="156"/>
      <c r="MZS114" s="156"/>
      <c r="MZT114" s="156"/>
      <c r="MZU114" s="156"/>
      <c r="MZV114" s="156"/>
      <c r="MZW114" s="156"/>
      <c r="MZX114" s="156"/>
      <c r="MZY114" s="156"/>
      <c r="MZZ114" s="156"/>
      <c r="NAA114" s="156"/>
      <c r="NAB114" s="156"/>
      <c r="NAC114" s="156"/>
      <c r="NAD114" s="156"/>
      <c r="NAE114" s="156"/>
      <c r="NAF114" s="156"/>
      <c r="NAG114" s="156"/>
      <c r="NAH114" s="156"/>
      <c r="NAI114" s="156"/>
      <c r="NAJ114" s="156"/>
      <c r="NAK114" s="156"/>
      <c r="NAL114" s="156"/>
      <c r="NAM114" s="156"/>
      <c r="NAN114" s="156"/>
      <c r="NAO114" s="156"/>
      <c r="NAP114" s="156"/>
      <c r="NAQ114" s="156"/>
      <c r="NAR114" s="156"/>
      <c r="NAS114" s="156"/>
      <c r="NAT114" s="156"/>
      <c r="NAU114" s="156"/>
      <c r="NAV114" s="156"/>
      <c r="NAW114" s="156"/>
      <c r="NAX114" s="156"/>
      <c r="NAY114" s="156"/>
      <c r="NAZ114" s="156"/>
      <c r="NBA114" s="156"/>
      <c r="NBB114" s="156"/>
      <c r="NBC114" s="156"/>
      <c r="NBD114" s="156"/>
      <c r="NBE114" s="156"/>
      <c r="NBF114" s="156"/>
      <c r="NBG114" s="156"/>
      <c r="NBH114" s="156"/>
      <c r="NBI114" s="156"/>
      <c r="NBJ114" s="156"/>
      <c r="NBK114" s="156"/>
      <c r="NBL114" s="156"/>
      <c r="NBM114" s="156"/>
      <c r="NBN114" s="156"/>
      <c r="NBO114" s="156"/>
      <c r="NBP114" s="156"/>
      <c r="NBQ114" s="156"/>
      <c r="NBR114" s="156"/>
      <c r="NBS114" s="156"/>
      <c r="NBT114" s="156"/>
      <c r="NBU114" s="156"/>
      <c r="NBV114" s="156"/>
      <c r="NBW114" s="156"/>
      <c r="NBX114" s="156"/>
      <c r="NBY114" s="156"/>
      <c r="NBZ114" s="156"/>
      <c r="NCA114" s="156"/>
      <c r="NCB114" s="156"/>
      <c r="NCC114" s="156"/>
      <c r="NCD114" s="156"/>
      <c r="NCE114" s="156"/>
      <c r="NCF114" s="156"/>
      <c r="NCG114" s="156"/>
      <c r="NCH114" s="156"/>
      <c r="NCI114" s="156"/>
      <c r="NCJ114" s="156"/>
      <c r="NCK114" s="156"/>
      <c r="NCL114" s="156"/>
      <c r="NCM114" s="156"/>
      <c r="NCN114" s="156"/>
      <c r="NCO114" s="156"/>
      <c r="NCP114" s="156"/>
      <c r="NCQ114" s="156"/>
      <c r="NCR114" s="156"/>
      <c r="NCS114" s="156"/>
      <c r="NCT114" s="156"/>
      <c r="NCU114" s="156"/>
      <c r="NCV114" s="156"/>
      <c r="NCW114" s="156"/>
      <c r="NCX114" s="156"/>
      <c r="NCY114" s="156"/>
      <c r="NCZ114" s="156"/>
      <c r="NDA114" s="156"/>
      <c r="NDB114" s="156"/>
      <c r="NDC114" s="156"/>
      <c r="NDD114" s="156"/>
      <c r="NDE114" s="156"/>
      <c r="NDF114" s="156"/>
      <c r="NDG114" s="156"/>
      <c r="NDH114" s="156"/>
      <c r="NDI114" s="156"/>
      <c r="NDJ114" s="156"/>
      <c r="NDK114" s="156"/>
      <c r="NDL114" s="156"/>
      <c r="NDM114" s="156"/>
      <c r="NDN114" s="156"/>
      <c r="NDO114" s="156"/>
      <c r="NDP114" s="156"/>
      <c r="NDQ114" s="156"/>
      <c r="NDR114" s="156"/>
      <c r="NDS114" s="156"/>
      <c r="NDT114" s="156"/>
      <c r="NDU114" s="156"/>
      <c r="NDV114" s="156"/>
      <c r="NDW114" s="156"/>
      <c r="NDX114" s="156"/>
      <c r="NDY114" s="156"/>
      <c r="NDZ114" s="156"/>
      <c r="NEA114" s="156"/>
      <c r="NEB114" s="156"/>
      <c r="NEC114" s="156"/>
      <c r="NED114" s="156"/>
      <c r="NEE114" s="156"/>
      <c r="NEF114" s="156"/>
      <c r="NEG114" s="156"/>
      <c r="NEH114" s="156"/>
      <c r="NEI114" s="156"/>
      <c r="NEJ114" s="156"/>
      <c r="NEK114" s="156"/>
      <c r="NEL114" s="156"/>
      <c r="NEM114" s="156"/>
      <c r="NEN114" s="156"/>
      <c r="NEO114" s="156"/>
      <c r="NEP114" s="156"/>
      <c r="NEQ114" s="156"/>
      <c r="NER114" s="156"/>
      <c r="NES114" s="156"/>
      <c r="NET114" s="156"/>
      <c r="NEU114" s="156"/>
      <c r="NEV114" s="156"/>
      <c r="NEW114" s="156"/>
      <c r="NEX114" s="156"/>
      <c r="NEY114" s="156"/>
      <c r="NEZ114" s="156"/>
      <c r="NFA114" s="156"/>
      <c r="NFB114" s="156"/>
      <c r="NFC114" s="156"/>
      <c r="NFD114" s="156"/>
      <c r="NFE114" s="156"/>
      <c r="NFF114" s="156"/>
      <c r="NFG114" s="156"/>
      <c r="NFH114" s="156"/>
      <c r="NFI114" s="156"/>
      <c r="NFJ114" s="156"/>
      <c r="NFK114" s="156"/>
      <c r="NFL114" s="156"/>
      <c r="NFM114" s="156"/>
      <c r="NFN114" s="156"/>
      <c r="NFO114" s="156"/>
      <c r="NFP114" s="156"/>
      <c r="NFQ114" s="156"/>
      <c r="NFR114" s="156"/>
      <c r="NFS114" s="156"/>
      <c r="NFT114" s="156"/>
      <c r="NFU114" s="156"/>
      <c r="NFV114" s="156"/>
      <c r="NFW114" s="156"/>
      <c r="NFX114" s="156"/>
      <c r="NFY114" s="156"/>
      <c r="NFZ114" s="156"/>
      <c r="NGA114" s="156"/>
      <c r="NGB114" s="156"/>
      <c r="NGC114" s="156"/>
      <c r="NGD114" s="156"/>
      <c r="NGE114" s="156"/>
      <c r="NGF114" s="156"/>
      <c r="NGG114" s="156"/>
      <c r="NGH114" s="156"/>
      <c r="NGI114" s="156"/>
      <c r="NGJ114" s="156"/>
      <c r="NGK114" s="156"/>
      <c r="NGL114" s="156"/>
      <c r="NGM114" s="156"/>
      <c r="NGN114" s="156"/>
      <c r="NGO114" s="156"/>
      <c r="NGP114" s="156"/>
      <c r="NGQ114" s="156"/>
      <c r="NGR114" s="156"/>
      <c r="NGS114" s="156"/>
      <c r="NGT114" s="156"/>
      <c r="NGU114" s="156"/>
      <c r="NGV114" s="156"/>
      <c r="NGW114" s="156"/>
      <c r="NGX114" s="156"/>
      <c r="NGY114" s="156"/>
      <c r="NGZ114" s="156"/>
      <c r="NHA114" s="156"/>
      <c r="NHB114" s="156"/>
      <c r="NHC114" s="156"/>
      <c r="NHD114" s="156"/>
      <c r="NHE114" s="156"/>
      <c r="NHF114" s="156"/>
      <c r="NHG114" s="156"/>
      <c r="NHH114" s="156"/>
      <c r="NHI114" s="156"/>
      <c r="NHJ114" s="156"/>
      <c r="NHK114" s="156"/>
      <c r="NHL114" s="156"/>
      <c r="NHM114" s="156"/>
      <c r="NHN114" s="156"/>
      <c r="NHO114" s="156"/>
      <c r="NHP114" s="156"/>
      <c r="NHQ114" s="156"/>
      <c r="NHR114" s="156"/>
      <c r="NHS114" s="156"/>
      <c r="NHT114" s="156"/>
      <c r="NHU114" s="156"/>
      <c r="NHV114" s="156"/>
      <c r="NHW114" s="156"/>
      <c r="NHX114" s="156"/>
      <c r="NHY114" s="156"/>
      <c r="NHZ114" s="156"/>
      <c r="NIA114" s="156"/>
      <c r="NIB114" s="156"/>
      <c r="NIC114" s="156"/>
      <c r="NID114" s="156"/>
      <c r="NIE114" s="156"/>
      <c r="NIF114" s="156"/>
      <c r="NIG114" s="156"/>
      <c r="NIH114" s="156"/>
      <c r="NII114" s="156"/>
      <c r="NIJ114" s="156"/>
      <c r="NIK114" s="156"/>
      <c r="NIL114" s="156"/>
      <c r="NIM114" s="156"/>
      <c r="NIN114" s="156"/>
      <c r="NIO114" s="156"/>
      <c r="NIP114" s="156"/>
      <c r="NIQ114" s="156"/>
      <c r="NIR114" s="156"/>
      <c r="NIS114" s="156"/>
      <c r="NIT114" s="156"/>
      <c r="NIU114" s="156"/>
      <c r="NIV114" s="156"/>
      <c r="NIW114" s="156"/>
      <c r="NIX114" s="156"/>
      <c r="NIY114" s="156"/>
      <c r="NIZ114" s="156"/>
      <c r="NJA114" s="156"/>
      <c r="NJB114" s="156"/>
      <c r="NJC114" s="156"/>
      <c r="NJD114" s="156"/>
      <c r="NJE114" s="156"/>
      <c r="NJF114" s="156"/>
      <c r="NJG114" s="156"/>
      <c r="NJH114" s="156"/>
      <c r="NJI114" s="156"/>
      <c r="NJJ114" s="156"/>
      <c r="NJK114" s="156"/>
      <c r="NJL114" s="156"/>
      <c r="NJM114" s="156"/>
      <c r="NJN114" s="156"/>
      <c r="NJO114" s="156"/>
      <c r="NJP114" s="156"/>
      <c r="NJQ114" s="156"/>
      <c r="NJR114" s="156"/>
      <c r="NJS114" s="156"/>
      <c r="NJT114" s="156"/>
      <c r="NJU114" s="156"/>
      <c r="NJV114" s="156"/>
      <c r="NJW114" s="156"/>
      <c r="NJX114" s="156"/>
      <c r="NJY114" s="156"/>
      <c r="NJZ114" s="156"/>
      <c r="NKA114" s="156"/>
      <c r="NKB114" s="156"/>
      <c r="NKC114" s="156"/>
      <c r="NKD114" s="156"/>
      <c r="NKE114" s="156"/>
      <c r="NKF114" s="156"/>
      <c r="NKG114" s="156"/>
      <c r="NKH114" s="156"/>
      <c r="NKI114" s="156"/>
      <c r="NKJ114" s="156"/>
      <c r="NKK114" s="156"/>
      <c r="NKL114" s="156"/>
      <c r="NKM114" s="156"/>
      <c r="NKN114" s="156"/>
      <c r="NKO114" s="156"/>
      <c r="NKP114" s="156"/>
      <c r="NKQ114" s="156"/>
      <c r="NKR114" s="156"/>
      <c r="NKS114" s="156"/>
      <c r="NKT114" s="156"/>
      <c r="NKU114" s="156"/>
      <c r="NKV114" s="156"/>
      <c r="NKW114" s="156"/>
      <c r="NKX114" s="156"/>
      <c r="NKY114" s="156"/>
      <c r="NKZ114" s="156"/>
      <c r="NLA114" s="156"/>
      <c r="NLB114" s="156"/>
      <c r="NLC114" s="156"/>
      <c r="NLD114" s="156"/>
      <c r="NLE114" s="156"/>
      <c r="NLF114" s="156"/>
      <c r="NLG114" s="156"/>
      <c r="NLH114" s="156"/>
      <c r="NLI114" s="156"/>
      <c r="NLJ114" s="156"/>
      <c r="NLK114" s="156"/>
      <c r="NLL114" s="156"/>
      <c r="NLM114" s="156"/>
      <c r="NLN114" s="156"/>
      <c r="NLO114" s="156"/>
      <c r="NLP114" s="156"/>
      <c r="NLQ114" s="156"/>
      <c r="NLR114" s="156"/>
      <c r="NLS114" s="156"/>
      <c r="NLT114" s="156"/>
      <c r="NLU114" s="156"/>
      <c r="NLV114" s="156"/>
      <c r="NLW114" s="156"/>
      <c r="NLX114" s="156"/>
      <c r="NLY114" s="156"/>
      <c r="NLZ114" s="156"/>
      <c r="NMA114" s="156"/>
      <c r="NMB114" s="156"/>
      <c r="NMC114" s="156"/>
      <c r="NMD114" s="156"/>
      <c r="NME114" s="156"/>
      <c r="NMF114" s="156"/>
      <c r="NMG114" s="156"/>
      <c r="NMH114" s="156"/>
      <c r="NMI114" s="156"/>
      <c r="NMJ114" s="156"/>
      <c r="NMK114" s="156"/>
      <c r="NML114" s="156"/>
      <c r="NMM114" s="156"/>
      <c r="NMN114" s="156"/>
      <c r="NMO114" s="156"/>
      <c r="NMP114" s="156"/>
      <c r="NMQ114" s="156"/>
      <c r="NMR114" s="156"/>
      <c r="NMS114" s="156"/>
      <c r="NMT114" s="156"/>
      <c r="NMU114" s="156"/>
      <c r="NMV114" s="156"/>
      <c r="NMW114" s="156"/>
      <c r="NMX114" s="156"/>
      <c r="NMY114" s="156"/>
      <c r="NMZ114" s="156"/>
      <c r="NNA114" s="156"/>
      <c r="NNB114" s="156"/>
      <c r="NNC114" s="156"/>
      <c r="NND114" s="156"/>
      <c r="NNE114" s="156"/>
      <c r="NNF114" s="156"/>
      <c r="NNG114" s="156"/>
      <c r="NNH114" s="156"/>
      <c r="NNI114" s="156"/>
      <c r="NNJ114" s="156"/>
      <c r="NNK114" s="156"/>
      <c r="NNL114" s="156"/>
      <c r="NNM114" s="156"/>
      <c r="NNN114" s="156"/>
      <c r="NNO114" s="156"/>
      <c r="NNP114" s="156"/>
      <c r="NNQ114" s="156"/>
      <c r="NNR114" s="156"/>
      <c r="NNS114" s="156"/>
      <c r="NNT114" s="156"/>
      <c r="NNU114" s="156"/>
      <c r="NNV114" s="156"/>
      <c r="NNW114" s="156"/>
      <c r="NNX114" s="156"/>
      <c r="NNY114" s="156"/>
      <c r="NNZ114" s="156"/>
      <c r="NOA114" s="156"/>
      <c r="NOB114" s="156"/>
      <c r="NOC114" s="156"/>
      <c r="NOD114" s="156"/>
      <c r="NOE114" s="156"/>
      <c r="NOF114" s="156"/>
      <c r="NOG114" s="156"/>
      <c r="NOH114" s="156"/>
      <c r="NOI114" s="156"/>
      <c r="NOJ114" s="156"/>
      <c r="NOK114" s="156"/>
      <c r="NOL114" s="156"/>
      <c r="NOM114" s="156"/>
      <c r="NON114" s="156"/>
      <c r="NOO114" s="156"/>
      <c r="NOP114" s="156"/>
      <c r="NOQ114" s="156"/>
      <c r="NOR114" s="156"/>
      <c r="NOS114" s="156"/>
      <c r="NOT114" s="156"/>
      <c r="NOU114" s="156"/>
      <c r="NOV114" s="156"/>
      <c r="NOW114" s="156"/>
      <c r="NOX114" s="156"/>
      <c r="NOY114" s="156"/>
      <c r="NOZ114" s="156"/>
      <c r="NPA114" s="156"/>
      <c r="NPB114" s="156"/>
      <c r="NPC114" s="156"/>
      <c r="NPD114" s="156"/>
      <c r="NPE114" s="156"/>
      <c r="NPF114" s="156"/>
      <c r="NPG114" s="156"/>
      <c r="NPH114" s="156"/>
      <c r="NPI114" s="156"/>
      <c r="NPJ114" s="156"/>
      <c r="NPK114" s="156"/>
      <c r="NPL114" s="156"/>
      <c r="NPM114" s="156"/>
      <c r="NPN114" s="156"/>
      <c r="NPO114" s="156"/>
      <c r="NPP114" s="156"/>
      <c r="NPQ114" s="156"/>
      <c r="NPR114" s="156"/>
      <c r="NPS114" s="156"/>
      <c r="NPT114" s="156"/>
      <c r="NPU114" s="156"/>
      <c r="NPV114" s="156"/>
      <c r="NPW114" s="156"/>
      <c r="NPX114" s="156"/>
      <c r="NPY114" s="156"/>
      <c r="NPZ114" s="156"/>
      <c r="NQA114" s="156"/>
      <c r="NQB114" s="156"/>
      <c r="NQC114" s="156"/>
      <c r="NQD114" s="156"/>
      <c r="NQE114" s="156"/>
      <c r="NQF114" s="156"/>
      <c r="NQG114" s="156"/>
      <c r="NQH114" s="156"/>
      <c r="NQI114" s="156"/>
      <c r="NQJ114" s="156"/>
      <c r="NQK114" s="156"/>
      <c r="NQL114" s="156"/>
      <c r="NQM114" s="156"/>
      <c r="NQN114" s="156"/>
      <c r="NQO114" s="156"/>
      <c r="NQP114" s="156"/>
      <c r="NQQ114" s="156"/>
      <c r="NQR114" s="156"/>
      <c r="NQS114" s="156"/>
      <c r="NQT114" s="156"/>
      <c r="NQU114" s="156"/>
      <c r="NQV114" s="156"/>
      <c r="NQW114" s="156"/>
      <c r="NQX114" s="156"/>
      <c r="NQY114" s="156"/>
      <c r="NQZ114" s="156"/>
      <c r="NRA114" s="156"/>
      <c r="NRB114" s="156"/>
      <c r="NRC114" s="156"/>
      <c r="NRD114" s="156"/>
      <c r="NRE114" s="156"/>
      <c r="NRF114" s="156"/>
      <c r="NRG114" s="156"/>
      <c r="NRH114" s="156"/>
      <c r="NRI114" s="156"/>
      <c r="NRJ114" s="156"/>
      <c r="NRK114" s="156"/>
      <c r="NRL114" s="156"/>
      <c r="NRM114" s="156"/>
      <c r="NRN114" s="156"/>
      <c r="NRO114" s="156"/>
      <c r="NRP114" s="156"/>
      <c r="NRQ114" s="156"/>
      <c r="NRR114" s="156"/>
      <c r="NRS114" s="156"/>
      <c r="NRT114" s="156"/>
      <c r="NRU114" s="156"/>
      <c r="NRV114" s="156"/>
      <c r="NRW114" s="156"/>
      <c r="NRX114" s="156"/>
      <c r="NRY114" s="156"/>
      <c r="NRZ114" s="156"/>
      <c r="NSA114" s="156"/>
      <c r="NSB114" s="156"/>
      <c r="NSC114" s="156"/>
      <c r="NSD114" s="156"/>
      <c r="NSE114" s="156"/>
      <c r="NSF114" s="156"/>
      <c r="NSG114" s="156"/>
      <c r="NSH114" s="156"/>
      <c r="NSI114" s="156"/>
      <c r="NSJ114" s="156"/>
      <c r="NSK114" s="156"/>
      <c r="NSL114" s="156"/>
      <c r="NSM114" s="156"/>
      <c r="NSN114" s="156"/>
      <c r="NSO114" s="156"/>
      <c r="NSP114" s="156"/>
      <c r="NSQ114" s="156"/>
      <c r="NSR114" s="156"/>
      <c r="NSS114" s="156"/>
      <c r="NST114" s="156"/>
      <c r="NSU114" s="156"/>
      <c r="NSV114" s="156"/>
      <c r="NSW114" s="156"/>
      <c r="NSX114" s="156"/>
      <c r="NSY114" s="156"/>
      <c r="NSZ114" s="156"/>
      <c r="NTA114" s="156"/>
      <c r="NTB114" s="156"/>
      <c r="NTC114" s="156"/>
      <c r="NTD114" s="156"/>
      <c r="NTE114" s="156"/>
      <c r="NTF114" s="156"/>
      <c r="NTG114" s="156"/>
      <c r="NTH114" s="156"/>
      <c r="NTI114" s="156"/>
      <c r="NTJ114" s="156"/>
      <c r="NTK114" s="156"/>
      <c r="NTL114" s="156"/>
      <c r="NTM114" s="156"/>
      <c r="NTN114" s="156"/>
      <c r="NTO114" s="156"/>
      <c r="NTP114" s="156"/>
      <c r="NTQ114" s="156"/>
      <c r="NTR114" s="156"/>
      <c r="NTS114" s="156"/>
      <c r="NTT114" s="156"/>
      <c r="NTU114" s="156"/>
      <c r="NTV114" s="156"/>
      <c r="NTW114" s="156"/>
      <c r="NTX114" s="156"/>
      <c r="NTY114" s="156"/>
      <c r="NTZ114" s="156"/>
      <c r="NUA114" s="156"/>
      <c r="NUB114" s="156"/>
      <c r="NUC114" s="156"/>
      <c r="NUD114" s="156"/>
      <c r="NUE114" s="156"/>
      <c r="NUF114" s="156"/>
      <c r="NUG114" s="156"/>
      <c r="NUH114" s="156"/>
      <c r="NUI114" s="156"/>
      <c r="NUJ114" s="156"/>
      <c r="NUK114" s="156"/>
      <c r="NUL114" s="156"/>
      <c r="NUM114" s="156"/>
      <c r="NUN114" s="156"/>
      <c r="NUO114" s="156"/>
      <c r="NUP114" s="156"/>
      <c r="NUQ114" s="156"/>
      <c r="NUR114" s="156"/>
      <c r="NUS114" s="156"/>
      <c r="NUT114" s="156"/>
      <c r="NUU114" s="156"/>
      <c r="NUV114" s="156"/>
      <c r="NUW114" s="156"/>
      <c r="NUX114" s="156"/>
      <c r="NUY114" s="156"/>
      <c r="NUZ114" s="156"/>
      <c r="NVA114" s="156"/>
      <c r="NVB114" s="156"/>
      <c r="NVC114" s="156"/>
      <c r="NVD114" s="156"/>
      <c r="NVE114" s="156"/>
      <c r="NVF114" s="156"/>
      <c r="NVG114" s="156"/>
      <c r="NVH114" s="156"/>
      <c r="NVI114" s="156"/>
      <c r="NVJ114" s="156"/>
      <c r="NVK114" s="156"/>
      <c r="NVL114" s="156"/>
      <c r="NVM114" s="156"/>
      <c r="NVN114" s="156"/>
      <c r="NVO114" s="156"/>
      <c r="NVP114" s="156"/>
      <c r="NVQ114" s="156"/>
      <c r="NVR114" s="156"/>
      <c r="NVS114" s="156"/>
      <c r="NVT114" s="156"/>
      <c r="NVU114" s="156"/>
      <c r="NVV114" s="156"/>
      <c r="NVW114" s="156"/>
      <c r="NVX114" s="156"/>
      <c r="NVY114" s="156"/>
      <c r="NVZ114" s="156"/>
      <c r="NWA114" s="156"/>
      <c r="NWB114" s="156"/>
      <c r="NWC114" s="156"/>
      <c r="NWD114" s="156"/>
      <c r="NWE114" s="156"/>
      <c r="NWF114" s="156"/>
      <c r="NWG114" s="156"/>
      <c r="NWH114" s="156"/>
      <c r="NWI114" s="156"/>
      <c r="NWJ114" s="156"/>
      <c r="NWK114" s="156"/>
      <c r="NWL114" s="156"/>
      <c r="NWM114" s="156"/>
      <c r="NWN114" s="156"/>
      <c r="NWO114" s="156"/>
      <c r="NWP114" s="156"/>
      <c r="NWQ114" s="156"/>
      <c r="NWR114" s="156"/>
      <c r="NWS114" s="156"/>
      <c r="NWT114" s="156"/>
      <c r="NWU114" s="156"/>
      <c r="NWV114" s="156"/>
      <c r="NWW114" s="156"/>
      <c r="NWX114" s="156"/>
      <c r="NWY114" s="156"/>
      <c r="NWZ114" s="156"/>
      <c r="NXA114" s="156"/>
      <c r="NXB114" s="156"/>
      <c r="NXC114" s="156"/>
      <c r="NXD114" s="156"/>
      <c r="NXE114" s="156"/>
      <c r="NXF114" s="156"/>
      <c r="NXG114" s="156"/>
      <c r="NXH114" s="156"/>
      <c r="NXI114" s="156"/>
      <c r="NXJ114" s="156"/>
      <c r="NXK114" s="156"/>
      <c r="NXL114" s="156"/>
      <c r="NXM114" s="156"/>
      <c r="NXN114" s="156"/>
      <c r="NXO114" s="156"/>
      <c r="NXP114" s="156"/>
      <c r="NXQ114" s="156"/>
      <c r="NXR114" s="156"/>
      <c r="NXS114" s="156"/>
      <c r="NXT114" s="156"/>
      <c r="NXU114" s="156"/>
      <c r="NXV114" s="156"/>
      <c r="NXW114" s="156"/>
      <c r="NXX114" s="156"/>
      <c r="NXY114" s="156"/>
      <c r="NXZ114" s="156"/>
      <c r="NYA114" s="156"/>
      <c r="NYB114" s="156"/>
      <c r="NYC114" s="156"/>
      <c r="NYD114" s="156"/>
      <c r="NYE114" s="156"/>
      <c r="NYF114" s="156"/>
      <c r="NYG114" s="156"/>
      <c r="NYH114" s="156"/>
      <c r="NYI114" s="156"/>
      <c r="NYJ114" s="156"/>
      <c r="NYK114" s="156"/>
      <c r="NYL114" s="156"/>
      <c r="NYM114" s="156"/>
      <c r="NYN114" s="156"/>
      <c r="NYO114" s="156"/>
      <c r="NYP114" s="156"/>
      <c r="NYQ114" s="156"/>
      <c r="NYR114" s="156"/>
      <c r="NYS114" s="156"/>
      <c r="NYT114" s="156"/>
      <c r="NYU114" s="156"/>
      <c r="NYV114" s="156"/>
      <c r="NYW114" s="156"/>
      <c r="NYX114" s="156"/>
      <c r="NYY114" s="156"/>
      <c r="NYZ114" s="156"/>
      <c r="NZA114" s="156"/>
      <c r="NZB114" s="156"/>
      <c r="NZC114" s="156"/>
      <c r="NZD114" s="156"/>
      <c r="NZE114" s="156"/>
      <c r="NZF114" s="156"/>
      <c r="NZG114" s="156"/>
      <c r="NZH114" s="156"/>
      <c r="NZI114" s="156"/>
      <c r="NZJ114" s="156"/>
      <c r="NZK114" s="156"/>
      <c r="NZL114" s="156"/>
      <c r="NZM114" s="156"/>
      <c r="NZN114" s="156"/>
      <c r="NZO114" s="156"/>
      <c r="NZP114" s="156"/>
      <c r="NZQ114" s="156"/>
      <c r="NZR114" s="156"/>
      <c r="NZS114" s="156"/>
      <c r="NZT114" s="156"/>
      <c r="NZU114" s="156"/>
      <c r="NZV114" s="156"/>
      <c r="NZW114" s="156"/>
      <c r="NZX114" s="156"/>
      <c r="NZY114" s="156"/>
      <c r="NZZ114" s="156"/>
      <c r="OAA114" s="156"/>
      <c r="OAB114" s="156"/>
      <c r="OAC114" s="156"/>
      <c r="OAD114" s="156"/>
      <c r="OAE114" s="156"/>
      <c r="OAF114" s="156"/>
      <c r="OAG114" s="156"/>
      <c r="OAH114" s="156"/>
      <c r="OAI114" s="156"/>
      <c r="OAJ114" s="156"/>
      <c r="OAK114" s="156"/>
      <c r="OAL114" s="156"/>
      <c r="OAM114" s="156"/>
      <c r="OAN114" s="156"/>
      <c r="OAO114" s="156"/>
      <c r="OAP114" s="156"/>
      <c r="OAQ114" s="156"/>
      <c r="OAR114" s="156"/>
      <c r="OAS114" s="156"/>
      <c r="OAT114" s="156"/>
      <c r="OAU114" s="156"/>
      <c r="OAV114" s="156"/>
      <c r="OAW114" s="156"/>
      <c r="OAX114" s="156"/>
      <c r="OAY114" s="156"/>
      <c r="OAZ114" s="156"/>
      <c r="OBA114" s="156"/>
      <c r="OBB114" s="156"/>
      <c r="OBC114" s="156"/>
      <c r="OBD114" s="156"/>
      <c r="OBE114" s="156"/>
      <c r="OBF114" s="156"/>
      <c r="OBG114" s="156"/>
      <c r="OBH114" s="156"/>
      <c r="OBI114" s="156"/>
      <c r="OBJ114" s="156"/>
      <c r="OBK114" s="156"/>
      <c r="OBL114" s="156"/>
      <c r="OBM114" s="156"/>
      <c r="OBN114" s="156"/>
      <c r="OBO114" s="156"/>
      <c r="OBP114" s="156"/>
      <c r="OBQ114" s="156"/>
      <c r="OBR114" s="156"/>
      <c r="OBS114" s="156"/>
      <c r="OBT114" s="156"/>
      <c r="OBU114" s="156"/>
      <c r="OBV114" s="156"/>
      <c r="OBW114" s="156"/>
      <c r="OBX114" s="156"/>
      <c r="OBY114" s="156"/>
      <c r="OBZ114" s="156"/>
      <c r="OCA114" s="156"/>
      <c r="OCB114" s="156"/>
      <c r="OCC114" s="156"/>
      <c r="OCD114" s="156"/>
      <c r="OCE114" s="156"/>
      <c r="OCF114" s="156"/>
      <c r="OCG114" s="156"/>
      <c r="OCH114" s="156"/>
      <c r="OCI114" s="156"/>
      <c r="OCJ114" s="156"/>
      <c r="OCK114" s="156"/>
      <c r="OCL114" s="156"/>
      <c r="OCM114" s="156"/>
      <c r="OCN114" s="156"/>
      <c r="OCO114" s="156"/>
      <c r="OCP114" s="156"/>
      <c r="OCQ114" s="156"/>
      <c r="OCR114" s="156"/>
      <c r="OCS114" s="156"/>
      <c r="OCT114" s="156"/>
      <c r="OCU114" s="156"/>
      <c r="OCV114" s="156"/>
      <c r="OCW114" s="156"/>
      <c r="OCX114" s="156"/>
      <c r="OCY114" s="156"/>
      <c r="OCZ114" s="156"/>
      <c r="ODA114" s="156"/>
      <c r="ODB114" s="156"/>
      <c r="ODC114" s="156"/>
      <c r="ODD114" s="156"/>
      <c r="ODE114" s="156"/>
      <c r="ODF114" s="156"/>
      <c r="ODG114" s="156"/>
      <c r="ODH114" s="156"/>
      <c r="ODI114" s="156"/>
      <c r="ODJ114" s="156"/>
      <c r="ODK114" s="156"/>
      <c r="ODL114" s="156"/>
      <c r="ODM114" s="156"/>
      <c r="ODN114" s="156"/>
      <c r="ODO114" s="156"/>
      <c r="ODP114" s="156"/>
      <c r="ODQ114" s="156"/>
      <c r="ODR114" s="156"/>
      <c r="ODS114" s="156"/>
      <c r="ODT114" s="156"/>
      <c r="ODU114" s="156"/>
      <c r="ODV114" s="156"/>
      <c r="ODW114" s="156"/>
      <c r="ODX114" s="156"/>
      <c r="ODY114" s="156"/>
      <c r="ODZ114" s="156"/>
      <c r="OEA114" s="156"/>
      <c r="OEB114" s="156"/>
      <c r="OEC114" s="156"/>
      <c r="OED114" s="156"/>
      <c r="OEE114" s="156"/>
      <c r="OEF114" s="156"/>
      <c r="OEG114" s="156"/>
      <c r="OEH114" s="156"/>
      <c r="OEI114" s="156"/>
      <c r="OEJ114" s="156"/>
      <c r="OEK114" s="156"/>
      <c r="OEL114" s="156"/>
      <c r="OEM114" s="156"/>
      <c r="OEN114" s="156"/>
      <c r="OEO114" s="156"/>
      <c r="OEP114" s="156"/>
      <c r="OEQ114" s="156"/>
      <c r="OER114" s="156"/>
      <c r="OES114" s="156"/>
      <c r="OET114" s="156"/>
      <c r="OEU114" s="156"/>
      <c r="OEV114" s="156"/>
      <c r="OEW114" s="156"/>
      <c r="OEX114" s="156"/>
      <c r="OEY114" s="156"/>
      <c r="OEZ114" s="156"/>
      <c r="OFA114" s="156"/>
      <c r="OFB114" s="156"/>
      <c r="OFC114" s="156"/>
      <c r="OFD114" s="156"/>
      <c r="OFE114" s="156"/>
      <c r="OFF114" s="156"/>
      <c r="OFG114" s="156"/>
      <c r="OFH114" s="156"/>
      <c r="OFI114" s="156"/>
      <c r="OFJ114" s="156"/>
      <c r="OFK114" s="156"/>
      <c r="OFL114" s="156"/>
      <c r="OFM114" s="156"/>
      <c r="OFN114" s="156"/>
      <c r="OFO114" s="156"/>
      <c r="OFP114" s="156"/>
      <c r="OFQ114" s="156"/>
      <c r="OFR114" s="156"/>
      <c r="OFS114" s="156"/>
      <c r="OFT114" s="156"/>
      <c r="OFU114" s="156"/>
      <c r="OFV114" s="156"/>
      <c r="OFW114" s="156"/>
      <c r="OFX114" s="156"/>
      <c r="OFY114" s="156"/>
      <c r="OFZ114" s="156"/>
      <c r="OGA114" s="156"/>
      <c r="OGB114" s="156"/>
      <c r="OGC114" s="156"/>
      <c r="OGD114" s="156"/>
      <c r="OGE114" s="156"/>
      <c r="OGF114" s="156"/>
      <c r="OGG114" s="156"/>
      <c r="OGH114" s="156"/>
      <c r="OGI114" s="156"/>
      <c r="OGJ114" s="156"/>
      <c r="OGK114" s="156"/>
      <c r="OGL114" s="156"/>
      <c r="OGM114" s="156"/>
      <c r="OGN114" s="156"/>
      <c r="OGO114" s="156"/>
      <c r="OGP114" s="156"/>
      <c r="OGQ114" s="156"/>
      <c r="OGR114" s="156"/>
      <c r="OGS114" s="156"/>
      <c r="OGT114" s="156"/>
      <c r="OGU114" s="156"/>
      <c r="OGV114" s="156"/>
      <c r="OGW114" s="156"/>
      <c r="OGX114" s="156"/>
      <c r="OGY114" s="156"/>
      <c r="OGZ114" s="156"/>
      <c r="OHA114" s="156"/>
      <c r="OHB114" s="156"/>
      <c r="OHC114" s="156"/>
      <c r="OHD114" s="156"/>
      <c r="OHE114" s="156"/>
      <c r="OHF114" s="156"/>
      <c r="OHG114" s="156"/>
      <c r="OHH114" s="156"/>
      <c r="OHI114" s="156"/>
      <c r="OHJ114" s="156"/>
      <c r="OHK114" s="156"/>
      <c r="OHL114" s="156"/>
      <c r="OHM114" s="156"/>
      <c r="OHN114" s="156"/>
      <c r="OHO114" s="156"/>
      <c r="OHP114" s="156"/>
      <c r="OHQ114" s="156"/>
      <c r="OHR114" s="156"/>
      <c r="OHS114" s="156"/>
      <c r="OHT114" s="156"/>
      <c r="OHU114" s="156"/>
      <c r="OHV114" s="156"/>
      <c r="OHW114" s="156"/>
      <c r="OHX114" s="156"/>
      <c r="OHY114" s="156"/>
      <c r="OHZ114" s="156"/>
      <c r="OIA114" s="156"/>
      <c r="OIB114" s="156"/>
      <c r="OIC114" s="156"/>
      <c r="OID114" s="156"/>
      <c r="OIE114" s="156"/>
      <c r="OIF114" s="156"/>
      <c r="OIG114" s="156"/>
      <c r="OIH114" s="156"/>
      <c r="OII114" s="156"/>
      <c r="OIJ114" s="156"/>
      <c r="OIK114" s="156"/>
      <c r="OIL114" s="156"/>
      <c r="OIM114" s="156"/>
      <c r="OIN114" s="156"/>
      <c r="OIO114" s="156"/>
      <c r="OIP114" s="156"/>
      <c r="OIQ114" s="156"/>
      <c r="OIR114" s="156"/>
      <c r="OIS114" s="156"/>
      <c r="OIT114" s="156"/>
      <c r="OIU114" s="156"/>
      <c r="OIV114" s="156"/>
      <c r="OIW114" s="156"/>
      <c r="OIX114" s="156"/>
      <c r="OIY114" s="156"/>
      <c r="OIZ114" s="156"/>
      <c r="OJA114" s="156"/>
      <c r="OJB114" s="156"/>
      <c r="OJC114" s="156"/>
      <c r="OJD114" s="156"/>
      <c r="OJE114" s="156"/>
      <c r="OJF114" s="156"/>
      <c r="OJG114" s="156"/>
      <c r="OJH114" s="156"/>
      <c r="OJI114" s="156"/>
      <c r="OJJ114" s="156"/>
      <c r="OJK114" s="156"/>
      <c r="OJL114" s="156"/>
      <c r="OJM114" s="156"/>
      <c r="OJN114" s="156"/>
      <c r="OJO114" s="156"/>
      <c r="OJP114" s="156"/>
      <c r="OJQ114" s="156"/>
      <c r="OJR114" s="156"/>
      <c r="OJS114" s="156"/>
      <c r="OJT114" s="156"/>
      <c r="OJU114" s="156"/>
      <c r="OJV114" s="156"/>
      <c r="OJW114" s="156"/>
      <c r="OJX114" s="156"/>
      <c r="OJY114" s="156"/>
      <c r="OJZ114" s="156"/>
      <c r="OKA114" s="156"/>
      <c r="OKB114" s="156"/>
      <c r="OKC114" s="156"/>
      <c r="OKD114" s="156"/>
      <c r="OKE114" s="156"/>
      <c r="OKF114" s="156"/>
      <c r="OKG114" s="156"/>
      <c r="OKH114" s="156"/>
      <c r="OKI114" s="156"/>
      <c r="OKJ114" s="156"/>
      <c r="OKK114" s="156"/>
      <c r="OKL114" s="156"/>
      <c r="OKM114" s="156"/>
      <c r="OKN114" s="156"/>
      <c r="OKO114" s="156"/>
      <c r="OKP114" s="156"/>
      <c r="OKQ114" s="156"/>
      <c r="OKR114" s="156"/>
      <c r="OKS114" s="156"/>
      <c r="OKT114" s="156"/>
      <c r="OKU114" s="156"/>
      <c r="OKV114" s="156"/>
      <c r="OKW114" s="156"/>
      <c r="OKX114" s="156"/>
      <c r="OKY114" s="156"/>
      <c r="OKZ114" s="156"/>
      <c r="OLA114" s="156"/>
      <c r="OLB114" s="156"/>
      <c r="OLC114" s="156"/>
      <c r="OLD114" s="156"/>
      <c r="OLE114" s="156"/>
      <c r="OLF114" s="156"/>
      <c r="OLG114" s="156"/>
      <c r="OLH114" s="156"/>
      <c r="OLI114" s="156"/>
      <c r="OLJ114" s="156"/>
      <c r="OLK114" s="156"/>
      <c r="OLL114" s="156"/>
      <c r="OLM114" s="156"/>
      <c r="OLN114" s="156"/>
      <c r="OLO114" s="156"/>
      <c r="OLP114" s="156"/>
      <c r="OLQ114" s="156"/>
      <c r="OLR114" s="156"/>
      <c r="OLS114" s="156"/>
      <c r="OLT114" s="156"/>
      <c r="OLU114" s="156"/>
      <c r="OLV114" s="156"/>
      <c r="OLW114" s="156"/>
      <c r="OLX114" s="156"/>
      <c r="OLY114" s="156"/>
      <c r="OLZ114" s="156"/>
      <c r="OMA114" s="156"/>
      <c r="OMB114" s="156"/>
      <c r="OMC114" s="156"/>
      <c r="OMD114" s="156"/>
      <c r="OME114" s="156"/>
      <c r="OMF114" s="156"/>
      <c r="OMG114" s="156"/>
      <c r="OMH114" s="156"/>
      <c r="OMI114" s="156"/>
      <c r="OMJ114" s="156"/>
      <c r="OMK114" s="156"/>
      <c r="OML114" s="156"/>
      <c r="OMM114" s="156"/>
      <c r="OMN114" s="156"/>
      <c r="OMO114" s="156"/>
      <c r="OMP114" s="156"/>
      <c r="OMQ114" s="156"/>
      <c r="OMR114" s="156"/>
      <c r="OMS114" s="156"/>
      <c r="OMT114" s="156"/>
      <c r="OMU114" s="156"/>
      <c r="OMV114" s="156"/>
      <c r="OMW114" s="156"/>
      <c r="OMX114" s="156"/>
      <c r="OMY114" s="156"/>
      <c r="OMZ114" s="156"/>
      <c r="ONA114" s="156"/>
      <c r="ONB114" s="156"/>
      <c r="ONC114" s="156"/>
      <c r="OND114" s="156"/>
      <c r="ONE114" s="156"/>
      <c r="ONF114" s="156"/>
      <c r="ONG114" s="156"/>
      <c r="ONH114" s="156"/>
      <c r="ONI114" s="156"/>
      <c r="ONJ114" s="156"/>
      <c r="ONK114" s="156"/>
      <c r="ONL114" s="156"/>
      <c r="ONM114" s="156"/>
      <c r="ONN114" s="156"/>
      <c r="ONO114" s="156"/>
      <c r="ONP114" s="156"/>
      <c r="ONQ114" s="156"/>
      <c r="ONR114" s="156"/>
      <c r="ONS114" s="156"/>
      <c r="ONT114" s="156"/>
      <c r="ONU114" s="156"/>
      <c r="ONV114" s="156"/>
      <c r="ONW114" s="156"/>
      <c r="ONX114" s="156"/>
      <c r="ONY114" s="156"/>
      <c r="ONZ114" s="156"/>
      <c r="OOA114" s="156"/>
      <c r="OOB114" s="156"/>
      <c r="OOC114" s="156"/>
      <c r="OOD114" s="156"/>
      <c r="OOE114" s="156"/>
      <c r="OOF114" s="156"/>
      <c r="OOG114" s="156"/>
      <c r="OOH114" s="156"/>
      <c r="OOI114" s="156"/>
      <c r="OOJ114" s="156"/>
      <c r="OOK114" s="156"/>
      <c r="OOL114" s="156"/>
      <c r="OOM114" s="156"/>
      <c r="OON114" s="156"/>
      <c r="OOO114" s="156"/>
      <c r="OOP114" s="156"/>
      <c r="OOQ114" s="156"/>
      <c r="OOR114" s="156"/>
      <c r="OOS114" s="156"/>
      <c r="OOT114" s="156"/>
      <c r="OOU114" s="156"/>
      <c r="OOV114" s="156"/>
      <c r="OOW114" s="156"/>
      <c r="OOX114" s="156"/>
      <c r="OOY114" s="156"/>
      <c r="OOZ114" s="156"/>
      <c r="OPA114" s="156"/>
      <c r="OPB114" s="156"/>
      <c r="OPC114" s="156"/>
      <c r="OPD114" s="156"/>
      <c r="OPE114" s="156"/>
      <c r="OPF114" s="156"/>
      <c r="OPG114" s="156"/>
      <c r="OPH114" s="156"/>
      <c r="OPI114" s="156"/>
      <c r="OPJ114" s="156"/>
      <c r="OPK114" s="156"/>
      <c r="OPL114" s="156"/>
      <c r="OPM114" s="156"/>
      <c r="OPN114" s="156"/>
      <c r="OPO114" s="156"/>
      <c r="OPP114" s="156"/>
      <c r="OPQ114" s="156"/>
      <c r="OPR114" s="156"/>
      <c r="OPS114" s="156"/>
      <c r="OPT114" s="156"/>
      <c r="OPU114" s="156"/>
      <c r="OPV114" s="156"/>
      <c r="OPW114" s="156"/>
      <c r="OPX114" s="156"/>
      <c r="OPY114" s="156"/>
      <c r="OPZ114" s="156"/>
      <c r="OQA114" s="156"/>
      <c r="OQB114" s="156"/>
      <c r="OQC114" s="156"/>
      <c r="OQD114" s="156"/>
      <c r="OQE114" s="156"/>
      <c r="OQF114" s="156"/>
      <c r="OQG114" s="156"/>
      <c r="OQH114" s="156"/>
      <c r="OQI114" s="156"/>
      <c r="OQJ114" s="156"/>
      <c r="OQK114" s="156"/>
      <c r="OQL114" s="156"/>
      <c r="OQM114" s="156"/>
      <c r="OQN114" s="156"/>
      <c r="OQO114" s="156"/>
      <c r="OQP114" s="156"/>
      <c r="OQQ114" s="156"/>
      <c r="OQR114" s="156"/>
      <c r="OQS114" s="156"/>
      <c r="OQT114" s="156"/>
      <c r="OQU114" s="156"/>
      <c r="OQV114" s="156"/>
      <c r="OQW114" s="156"/>
      <c r="OQX114" s="156"/>
      <c r="OQY114" s="156"/>
      <c r="OQZ114" s="156"/>
      <c r="ORA114" s="156"/>
      <c r="ORB114" s="156"/>
      <c r="ORC114" s="156"/>
      <c r="ORD114" s="156"/>
      <c r="ORE114" s="156"/>
      <c r="ORF114" s="156"/>
      <c r="ORG114" s="156"/>
      <c r="ORH114" s="156"/>
      <c r="ORI114" s="156"/>
      <c r="ORJ114" s="156"/>
      <c r="ORK114" s="156"/>
      <c r="ORL114" s="156"/>
      <c r="ORM114" s="156"/>
      <c r="ORN114" s="156"/>
      <c r="ORO114" s="156"/>
      <c r="ORP114" s="156"/>
      <c r="ORQ114" s="156"/>
      <c r="ORR114" s="156"/>
      <c r="ORS114" s="156"/>
      <c r="ORT114" s="156"/>
      <c r="ORU114" s="156"/>
      <c r="ORV114" s="156"/>
      <c r="ORW114" s="156"/>
      <c r="ORX114" s="156"/>
      <c r="ORY114" s="156"/>
      <c r="ORZ114" s="156"/>
      <c r="OSA114" s="156"/>
      <c r="OSB114" s="156"/>
      <c r="OSC114" s="156"/>
      <c r="OSD114" s="156"/>
      <c r="OSE114" s="156"/>
      <c r="OSF114" s="156"/>
      <c r="OSG114" s="156"/>
      <c r="OSH114" s="156"/>
      <c r="OSI114" s="156"/>
      <c r="OSJ114" s="156"/>
      <c r="OSK114" s="156"/>
      <c r="OSL114" s="156"/>
      <c r="OSM114" s="156"/>
      <c r="OSN114" s="156"/>
      <c r="OSO114" s="156"/>
      <c r="OSP114" s="156"/>
      <c r="OSQ114" s="156"/>
      <c r="OSR114" s="156"/>
      <c r="OSS114" s="156"/>
      <c r="OST114" s="156"/>
      <c r="OSU114" s="156"/>
      <c r="OSV114" s="156"/>
      <c r="OSW114" s="156"/>
      <c r="OSX114" s="156"/>
      <c r="OSY114" s="156"/>
      <c r="OSZ114" s="156"/>
      <c r="OTA114" s="156"/>
      <c r="OTB114" s="156"/>
      <c r="OTC114" s="156"/>
      <c r="OTD114" s="156"/>
      <c r="OTE114" s="156"/>
      <c r="OTF114" s="156"/>
      <c r="OTG114" s="156"/>
      <c r="OTH114" s="156"/>
      <c r="OTI114" s="156"/>
      <c r="OTJ114" s="156"/>
      <c r="OTK114" s="156"/>
      <c r="OTL114" s="156"/>
      <c r="OTM114" s="156"/>
      <c r="OTN114" s="156"/>
      <c r="OTO114" s="156"/>
      <c r="OTP114" s="156"/>
      <c r="OTQ114" s="156"/>
      <c r="OTR114" s="156"/>
      <c r="OTS114" s="156"/>
      <c r="OTT114" s="156"/>
      <c r="OTU114" s="156"/>
      <c r="OTV114" s="156"/>
      <c r="OTW114" s="156"/>
      <c r="OTX114" s="156"/>
      <c r="OTY114" s="156"/>
      <c r="OTZ114" s="156"/>
      <c r="OUA114" s="156"/>
      <c r="OUB114" s="156"/>
      <c r="OUC114" s="156"/>
      <c r="OUD114" s="156"/>
      <c r="OUE114" s="156"/>
      <c r="OUF114" s="156"/>
      <c r="OUG114" s="156"/>
      <c r="OUH114" s="156"/>
      <c r="OUI114" s="156"/>
      <c r="OUJ114" s="156"/>
      <c r="OUK114" s="156"/>
      <c r="OUL114" s="156"/>
      <c r="OUM114" s="156"/>
      <c r="OUN114" s="156"/>
      <c r="OUO114" s="156"/>
      <c r="OUP114" s="156"/>
      <c r="OUQ114" s="156"/>
      <c r="OUR114" s="156"/>
      <c r="OUS114" s="156"/>
      <c r="OUT114" s="156"/>
      <c r="OUU114" s="156"/>
      <c r="OUV114" s="156"/>
      <c r="OUW114" s="156"/>
      <c r="OUX114" s="156"/>
      <c r="OUY114" s="156"/>
      <c r="OUZ114" s="156"/>
      <c r="OVA114" s="156"/>
      <c r="OVB114" s="156"/>
      <c r="OVC114" s="156"/>
      <c r="OVD114" s="156"/>
      <c r="OVE114" s="156"/>
      <c r="OVF114" s="156"/>
      <c r="OVG114" s="156"/>
      <c r="OVH114" s="156"/>
      <c r="OVI114" s="156"/>
      <c r="OVJ114" s="156"/>
      <c r="OVK114" s="156"/>
      <c r="OVL114" s="156"/>
      <c r="OVM114" s="156"/>
      <c r="OVN114" s="156"/>
      <c r="OVO114" s="156"/>
      <c r="OVP114" s="156"/>
      <c r="OVQ114" s="156"/>
      <c r="OVR114" s="156"/>
      <c r="OVS114" s="156"/>
      <c r="OVT114" s="156"/>
      <c r="OVU114" s="156"/>
      <c r="OVV114" s="156"/>
      <c r="OVW114" s="156"/>
      <c r="OVX114" s="156"/>
      <c r="OVY114" s="156"/>
      <c r="OVZ114" s="156"/>
      <c r="OWA114" s="156"/>
      <c r="OWB114" s="156"/>
      <c r="OWC114" s="156"/>
      <c r="OWD114" s="156"/>
      <c r="OWE114" s="156"/>
      <c r="OWF114" s="156"/>
      <c r="OWG114" s="156"/>
      <c r="OWH114" s="156"/>
      <c r="OWI114" s="156"/>
      <c r="OWJ114" s="156"/>
      <c r="OWK114" s="156"/>
      <c r="OWL114" s="156"/>
      <c r="OWM114" s="156"/>
      <c r="OWN114" s="156"/>
      <c r="OWO114" s="156"/>
      <c r="OWP114" s="156"/>
      <c r="OWQ114" s="156"/>
      <c r="OWR114" s="156"/>
      <c r="OWS114" s="156"/>
      <c r="OWT114" s="156"/>
      <c r="OWU114" s="156"/>
      <c r="OWV114" s="156"/>
      <c r="OWW114" s="156"/>
      <c r="OWX114" s="156"/>
      <c r="OWY114" s="156"/>
      <c r="OWZ114" s="156"/>
      <c r="OXA114" s="156"/>
      <c r="OXB114" s="156"/>
      <c r="OXC114" s="156"/>
      <c r="OXD114" s="156"/>
      <c r="OXE114" s="156"/>
      <c r="OXF114" s="156"/>
      <c r="OXG114" s="156"/>
      <c r="OXH114" s="156"/>
      <c r="OXI114" s="156"/>
      <c r="OXJ114" s="156"/>
      <c r="OXK114" s="156"/>
      <c r="OXL114" s="156"/>
      <c r="OXM114" s="156"/>
      <c r="OXN114" s="156"/>
      <c r="OXO114" s="156"/>
      <c r="OXP114" s="156"/>
      <c r="OXQ114" s="156"/>
      <c r="OXR114" s="156"/>
      <c r="OXS114" s="156"/>
      <c r="OXT114" s="156"/>
      <c r="OXU114" s="156"/>
      <c r="OXV114" s="156"/>
      <c r="OXW114" s="156"/>
      <c r="OXX114" s="156"/>
      <c r="OXY114" s="156"/>
      <c r="OXZ114" s="156"/>
      <c r="OYA114" s="156"/>
      <c r="OYB114" s="156"/>
      <c r="OYC114" s="156"/>
      <c r="OYD114" s="156"/>
      <c r="OYE114" s="156"/>
      <c r="OYF114" s="156"/>
      <c r="OYG114" s="156"/>
      <c r="OYH114" s="156"/>
      <c r="OYI114" s="156"/>
      <c r="OYJ114" s="156"/>
      <c r="OYK114" s="156"/>
      <c r="OYL114" s="156"/>
      <c r="OYM114" s="156"/>
      <c r="OYN114" s="156"/>
      <c r="OYO114" s="156"/>
      <c r="OYP114" s="156"/>
      <c r="OYQ114" s="156"/>
      <c r="OYR114" s="156"/>
      <c r="OYS114" s="156"/>
      <c r="OYT114" s="156"/>
      <c r="OYU114" s="156"/>
      <c r="OYV114" s="156"/>
      <c r="OYW114" s="156"/>
      <c r="OYX114" s="156"/>
      <c r="OYY114" s="156"/>
      <c r="OYZ114" s="156"/>
      <c r="OZA114" s="156"/>
      <c r="OZB114" s="156"/>
      <c r="OZC114" s="156"/>
      <c r="OZD114" s="156"/>
      <c r="OZE114" s="156"/>
      <c r="OZF114" s="156"/>
      <c r="OZG114" s="156"/>
      <c r="OZH114" s="156"/>
      <c r="OZI114" s="156"/>
      <c r="OZJ114" s="156"/>
      <c r="OZK114" s="156"/>
      <c r="OZL114" s="156"/>
      <c r="OZM114" s="156"/>
      <c r="OZN114" s="156"/>
      <c r="OZO114" s="156"/>
      <c r="OZP114" s="156"/>
      <c r="OZQ114" s="156"/>
      <c r="OZR114" s="156"/>
      <c r="OZS114" s="156"/>
      <c r="OZT114" s="156"/>
      <c r="OZU114" s="156"/>
      <c r="OZV114" s="156"/>
      <c r="OZW114" s="156"/>
      <c r="OZX114" s="156"/>
      <c r="OZY114" s="156"/>
      <c r="OZZ114" s="156"/>
      <c r="PAA114" s="156"/>
      <c r="PAB114" s="156"/>
      <c r="PAC114" s="156"/>
      <c r="PAD114" s="156"/>
      <c r="PAE114" s="156"/>
      <c r="PAF114" s="156"/>
      <c r="PAG114" s="156"/>
      <c r="PAH114" s="156"/>
      <c r="PAI114" s="156"/>
      <c r="PAJ114" s="156"/>
      <c r="PAK114" s="156"/>
      <c r="PAL114" s="156"/>
      <c r="PAM114" s="156"/>
      <c r="PAN114" s="156"/>
      <c r="PAO114" s="156"/>
      <c r="PAP114" s="156"/>
      <c r="PAQ114" s="156"/>
      <c r="PAR114" s="156"/>
      <c r="PAS114" s="156"/>
      <c r="PAT114" s="156"/>
      <c r="PAU114" s="156"/>
      <c r="PAV114" s="156"/>
      <c r="PAW114" s="156"/>
      <c r="PAX114" s="156"/>
      <c r="PAY114" s="156"/>
      <c r="PAZ114" s="156"/>
      <c r="PBA114" s="156"/>
      <c r="PBB114" s="156"/>
      <c r="PBC114" s="156"/>
      <c r="PBD114" s="156"/>
      <c r="PBE114" s="156"/>
      <c r="PBF114" s="156"/>
      <c r="PBG114" s="156"/>
      <c r="PBH114" s="156"/>
      <c r="PBI114" s="156"/>
      <c r="PBJ114" s="156"/>
      <c r="PBK114" s="156"/>
      <c r="PBL114" s="156"/>
      <c r="PBM114" s="156"/>
      <c r="PBN114" s="156"/>
      <c r="PBO114" s="156"/>
      <c r="PBP114" s="156"/>
      <c r="PBQ114" s="156"/>
      <c r="PBR114" s="156"/>
      <c r="PBS114" s="156"/>
      <c r="PBT114" s="156"/>
      <c r="PBU114" s="156"/>
      <c r="PBV114" s="156"/>
      <c r="PBW114" s="156"/>
      <c r="PBX114" s="156"/>
      <c r="PBY114" s="156"/>
      <c r="PBZ114" s="156"/>
      <c r="PCA114" s="156"/>
      <c r="PCB114" s="156"/>
      <c r="PCC114" s="156"/>
      <c r="PCD114" s="156"/>
      <c r="PCE114" s="156"/>
      <c r="PCF114" s="156"/>
      <c r="PCG114" s="156"/>
      <c r="PCH114" s="156"/>
      <c r="PCI114" s="156"/>
      <c r="PCJ114" s="156"/>
      <c r="PCK114" s="156"/>
      <c r="PCL114" s="156"/>
      <c r="PCM114" s="156"/>
      <c r="PCN114" s="156"/>
      <c r="PCO114" s="156"/>
      <c r="PCP114" s="156"/>
      <c r="PCQ114" s="156"/>
      <c r="PCR114" s="156"/>
      <c r="PCS114" s="156"/>
      <c r="PCT114" s="156"/>
      <c r="PCU114" s="156"/>
      <c r="PCV114" s="156"/>
      <c r="PCW114" s="156"/>
      <c r="PCX114" s="156"/>
      <c r="PCY114" s="156"/>
      <c r="PCZ114" s="156"/>
      <c r="PDA114" s="156"/>
      <c r="PDB114" s="156"/>
      <c r="PDC114" s="156"/>
      <c r="PDD114" s="156"/>
      <c r="PDE114" s="156"/>
      <c r="PDF114" s="156"/>
      <c r="PDG114" s="156"/>
      <c r="PDH114" s="156"/>
      <c r="PDI114" s="156"/>
      <c r="PDJ114" s="156"/>
      <c r="PDK114" s="156"/>
      <c r="PDL114" s="156"/>
      <c r="PDM114" s="156"/>
      <c r="PDN114" s="156"/>
      <c r="PDO114" s="156"/>
      <c r="PDP114" s="156"/>
      <c r="PDQ114" s="156"/>
      <c r="PDR114" s="156"/>
      <c r="PDS114" s="156"/>
      <c r="PDT114" s="156"/>
      <c r="PDU114" s="156"/>
      <c r="PDV114" s="156"/>
      <c r="PDW114" s="156"/>
      <c r="PDX114" s="156"/>
      <c r="PDY114" s="156"/>
      <c r="PDZ114" s="156"/>
      <c r="PEA114" s="156"/>
      <c r="PEB114" s="156"/>
      <c r="PEC114" s="156"/>
      <c r="PED114" s="156"/>
      <c r="PEE114" s="156"/>
      <c r="PEF114" s="156"/>
      <c r="PEG114" s="156"/>
      <c r="PEH114" s="156"/>
      <c r="PEI114" s="156"/>
      <c r="PEJ114" s="156"/>
      <c r="PEK114" s="156"/>
      <c r="PEL114" s="156"/>
      <c r="PEM114" s="156"/>
      <c r="PEN114" s="156"/>
      <c r="PEO114" s="156"/>
      <c r="PEP114" s="156"/>
      <c r="PEQ114" s="156"/>
      <c r="PER114" s="156"/>
      <c r="PES114" s="156"/>
      <c r="PET114" s="156"/>
      <c r="PEU114" s="156"/>
      <c r="PEV114" s="156"/>
      <c r="PEW114" s="156"/>
      <c r="PEX114" s="156"/>
      <c r="PEY114" s="156"/>
      <c r="PEZ114" s="156"/>
      <c r="PFA114" s="156"/>
      <c r="PFB114" s="156"/>
      <c r="PFC114" s="156"/>
      <c r="PFD114" s="156"/>
      <c r="PFE114" s="156"/>
      <c r="PFF114" s="156"/>
      <c r="PFG114" s="156"/>
      <c r="PFH114" s="156"/>
      <c r="PFI114" s="156"/>
      <c r="PFJ114" s="156"/>
      <c r="PFK114" s="156"/>
      <c r="PFL114" s="156"/>
      <c r="PFM114" s="156"/>
      <c r="PFN114" s="156"/>
      <c r="PFO114" s="156"/>
      <c r="PFP114" s="156"/>
      <c r="PFQ114" s="156"/>
      <c r="PFR114" s="156"/>
      <c r="PFS114" s="156"/>
      <c r="PFT114" s="156"/>
      <c r="PFU114" s="156"/>
      <c r="PFV114" s="156"/>
      <c r="PFW114" s="156"/>
      <c r="PFX114" s="156"/>
      <c r="PFY114" s="156"/>
      <c r="PFZ114" s="156"/>
      <c r="PGA114" s="156"/>
      <c r="PGB114" s="156"/>
      <c r="PGC114" s="156"/>
      <c r="PGD114" s="156"/>
      <c r="PGE114" s="156"/>
      <c r="PGF114" s="156"/>
      <c r="PGG114" s="156"/>
      <c r="PGH114" s="156"/>
      <c r="PGI114" s="156"/>
      <c r="PGJ114" s="156"/>
      <c r="PGK114" s="156"/>
      <c r="PGL114" s="156"/>
      <c r="PGM114" s="156"/>
      <c r="PGN114" s="156"/>
      <c r="PGO114" s="156"/>
      <c r="PGP114" s="156"/>
      <c r="PGQ114" s="156"/>
      <c r="PGR114" s="156"/>
      <c r="PGS114" s="156"/>
      <c r="PGT114" s="156"/>
      <c r="PGU114" s="156"/>
      <c r="PGV114" s="156"/>
      <c r="PGW114" s="156"/>
      <c r="PGX114" s="156"/>
      <c r="PGY114" s="156"/>
      <c r="PGZ114" s="156"/>
      <c r="PHA114" s="156"/>
      <c r="PHB114" s="156"/>
      <c r="PHC114" s="156"/>
      <c r="PHD114" s="156"/>
      <c r="PHE114" s="156"/>
      <c r="PHF114" s="156"/>
      <c r="PHG114" s="156"/>
      <c r="PHH114" s="156"/>
      <c r="PHI114" s="156"/>
      <c r="PHJ114" s="156"/>
      <c r="PHK114" s="156"/>
      <c r="PHL114" s="156"/>
      <c r="PHM114" s="156"/>
      <c r="PHN114" s="156"/>
      <c r="PHO114" s="156"/>
      <c r="PHP114" s="156"/>
      <c r="PHQ114" s="156"/>
      <c r="PHR114" s="156"/>
      <c r="PHS114" s="156"/>
      <c r="PHT114" s="156"/>
      <c r="PHU114" s="156"/>
      <c r="PHV114" s="156"/>
      <c r="PHW114" s="156"/>
      <c r="PHX114" s="156"/>
      <c r="PHY114" s="156"/>
      <c r="PHZ114" s="156"/>
      <c r="PIA114" s="156"/>
      <c r="PIB114" s="156"/>
      <c r="PIC114" s="156"/>
      <c r="PID114" s="156"/>
      <c r="PIE114" s="156"/>
      <c r="PIF114" s="156"/>
      <c r="PIG114" s="156"/>
      <c r="PIH114" s="156"/>
      <c r="PII114" s="156"/>
      <c r="PIJ114" s="156"/>
      <c r="PIK114" s="156"/>
      <c r="PIL114" s="156"/>
      <c r="PIM114" s="156"/>
      <c r="PIN114" s="156"/>
      <c r="PIO114" s="156"/>
      <c r="PIP114" s="156"/>
      <c r="PIQ114" s="156"/>
      <c r="PIR114" s="156"/>
      <c r="PIS114" s="156"/>
      <c r="PIT114" s="156"/>
      <c r="PIU114" s="156"/>
      <c r="PIV114" s="156"/>
      <c r="PIW114" s="156"/>
      <c r="PIX114" s="156"/>
      <c r="PIY114" s="156"/>
      <c r="PIZ114" s="156"/>
      <c r="PJA114" s="156"/>
      <c r="PJB114" s="156"/>
      <c r="PJC114" s="156"/>
      <c r="PJD114" s="156"/>
      <c r="PJE114" s="156"/>
      <c r="PJF114" s="156"/>
      <c r="PJG114" s="156"/>
      <c r="PJH114" s="156"/>
      <c r="PJI114" s="156"/>
      <c r="PJJ114" s="156"/>
      <c r="PJK114" s="156"/>
      <c r="PJL114" s="156"/>
      <c r="PJM114" s="156"/>
      <c r="PJN114" s="156"/>
      <c r="PJO114" s="156"/>
      <c r="PJP114" s="156"/>
      <c r="PJQ114" s="156"/>
      <c r="PJR114" s="156"/>
      <c r="PJS114" s="156"/>
      <c r="PJT114" s="156"/>
      <c r="PJU114" s="156"/>
      <c r="PJV114" s="156"/>
      <c r="PJW114" s="156"/>
      <c r="PJX114" s="156"/>
      <c r="PJY114" s="156"/>
      <c r="PJZ114" s="156"/>
      <c r="PKA114" s="156"/>
      <c r="PKB114" s="156"/>
      <c r="PKC114" s="156"/>
      <c r="PKD114" s="156"/>
      <c r="PKE114" s="156"/>
      <c r="PKF114" s="156"/>
      <c r="PKG114" s="156"/>
      <c r="PKH114" s="156"/>
      <c r="PKI114" s="156"/>
      <c r="PKJ114" s="156"/>
      <c r="PKK114" s="156"/>
      <c r="PKL114" s="156"/>
      <c r="PKM114" s="156"/>
      <c r="PKN114" s="156"/>
      <c r="PKO114" s="156"/>
      <c r="PKP114" s="156"/>
      <c r="PKQ114" s="156"/>
      <c r="PKR114" s="156"/>
      <c r="PKS114" s="156"/>
      <c r="PKT114" s="156"/>
      <c r="PKU114" s="156"/>
      <c r="PKV114" s="156"/>
      <c r="PKW114" s="156"/>
      <c r="PKX114" s="156"/>
      <c r="PKY114" s="156"/>
      <c r="PKZ114" s="156"/>
      <c r="PLA114" s="156"/>
      <c r="PLB114" s="156"/>
      <c r="PLC114" s="156"/>
      <c r="PLD114" s="156"/>
      <c r="PLE114" s="156"/>
      <c r="PLF114" s="156"/>
      <c r="PLG114" s="156"/>
      <c r="PLH114" s="156"/>
      <c r="PLI114" s="156"/>
      <c r="PLJ114" s="156"/>
      <c r="PLK114" s="156"/>
      <c r="PLL114" s="156"/>
      <c r="PLM114" s="156"/>
      <c r="PLN114" s="156"/>
      <c r="PLO114" s="156"/>
      <c r="PLP114" s="156"/>
      <c r="PLQ114" s="156"/>
      <c r="PLR114" s="156"/>
      <c r="PLS114" s="156"/>
      <c r="PLT114" s="156"/>
      <c r="PLU114" s="156"/>
      <c r="PLV114" s="156"/>
      <c r="PLW114" s="156"/>
      <c r="PLX114" s="156"/>
      <c r="PLY114" s="156"/>
      <c r="PLZ114" s="156"/>
      <c r="PMA114" s="156"/>
      <c r="PMB114" s="156"/>
      <c r="PMC114" s="156"/>
      <c r="PMD114" s="156"/>
      <c r="PME114" s="156"/>
      <c r="PMF114" s="156"/>
      <c r="PMG114" s="156"/>
      <c r="PMH114" s="156"/>
      <c r="PMI114" s="156"/>
      <c r="PMJ114" s="156"/>
      <c r="PMK114" s="156"/>
      <c r="PML114" s="156"/>
      <c r="PMM114" s="156"/>
      <c r="PMN114" s="156"/>
      <c r="PMO114" s="156"/>
      <c r="PMP114" s="156"/>
      <c r="PMQ114" s="156"/>
      <c r="PMR114" s="156"/>
      <c r="PMS114" s="156"/>
      <c r="PMT114" s="156"/>
      <c r="PMU114" s="156"/>
      <c r="PMV114" s="156"/>
      <c r="PMW114" s="156"/>
      <c r="PMX114" s="156"/>
      <c r="PMY114" s="156"/>
      <c r="PMZ114" s="156"/>
      <c r="PNA114" s="156"/>
      <c r="PNB114" s="156"/>
      <c r="PNC114" s="156"/>
      <c r="PND114" s="156"/>
      <c r="PNE114" s="156"/>
      <c r="PNF114" s="156"/>
      <c r="PNG114" s="156"/>
      <c r="PNH114" s="156"/>
      <c r="PNI114" s="156"/>
      <c r="PNJ114" s="156"/>
      <c r="PNK114" s="156"/>
      <c r="PNL114" s="156"/>
      <c r="PNM114" s="156"/>
      <c r="PNN114" s="156"/>
      <c r="PNO114" s="156"/>
      <c r="PNP114" s="156"/>
      <c r="PNQ114" s="156"/>
      <c r="PNR114" s="156"/>
      <c r="PNS114" s="156"/>
      <c r="PNT114" s="156"/>
      <c r="PNU114" s="156"/>
      <c r="PNV114" s="156"/>
      <c r="PNW114" s="156"/>
      <c r="PNX114" s="156"/>
      <c r="PNY114" s="156"/>
      <c r="PNZ114" s="156"/>
      <c r="POA114" s="156"/>
      <c r="POB114" s="156"/>
      <c r="POC114" s="156"/>
      <c r="POD114" s="156"/>
      <c r="POE114" s="156"/>
      <c r="POF114" s="156"/>
      <c r="POG114" s="156"/>
      <c r="POH114" s="156"/>
      <c r="POI114" s="156"/>
      <c r="POJ114" s="156"/>
      <c r="POK114" s="156"/>
      <c r="POL114" s="156"/>
      <c r="POM114" s="156"/>
      <c r="PON114" s="156"/>
      <c r="POO114" s="156"/>
      <c r="POP114" s="156"/>
      <c r="POQ114" s="156"/>
      <c r="POR114" s="156"/>
      <c r="POS114" s="156"/>
      <c r="POT114" s="156"/>
      <c r="POU114" s="156"/>
      <c r="POV114" s="156"/>
      <c r="POW114" s="156"/>
      <c r="POX114" s="156"/>
      <c r="POY114" s="156"/>
      <c r="POZ114" s="156"/>
      <c r="PPA114" s="156"/>
      <c r="PPB114" s="156"/>
      <c r="PPC114" s="156"/>
      <c r="PPD114" s="156"/>
      <c r="PPE114" s="156"/>
      <c r="PPF114" s="156"/>
      <c r="PPG114" s="156"/>
      <c r="PPH114" s="156"/>
      <c r="PPI114" s="156"/>
      <c r="PPJ114" s="156"/>
      <c r="PPK114" s="156"/>
      <c r="PPL114" s="156"/>
      <c r="PPM114" s="156"/>
      <c r="PPN114" s="156"/>
      <c r="PPO114" s="156"/>
      <c r="PPP114" s="156"/>
      <c r="PPQ114" s="156"/>
      <c r="PPR114" s="156"/>
      <c r="PPS114" s="156"/>
      <c r="PPT114" s="156"/>
      <c r="PPU114" s="156"/>
      <c r="PPV114" s="156"/>
      <c r="PPW114" s="156"/>
      <c r="PPX114" s="156"/>
      <c r="PPY114" s="156"/>
      <c r="PPZ114" s="156"/>
      <c r="PQA114" s="156"/>
      <c r="PQB114" s="156"/>
      <c r="PQC114" s="156"/>
      <c r="PQD114" s="156"/>
      <c r="PQE114" s="156"/>
      <c r="PQF114" s="156"/>
      <c r="PQG114" s="156"/>
      <c r="PQH114" s="156"/>
      <c r="PQI114" s="156"/>
      <c r="PQJ114" s="156"/>
      <c r="PQK114" s="156"/>
      <c r="PQL114" s="156"/>
      <c r="PQM114" s="156"/>
      <c r="PQN114" s="156"/>
      <c r="PQO114" s="156"/>
      <c r="PQP114" s="156"/>
      <c r="PQQ114" s="156"/>
      <c r="PQR114" s="156"/>
      <c r="PQS114" s="156"/>
      <c r="PQT114" s="156"/>
      <c r="PQU114" s="156"/>
      <c r="PQV114" s="156"/>
      <c r="PQW114" s="156"/>
      <c r="PQX114" s="156"/>
      <c r="PQY114" s="156"/>
      <c r="PQZ114" s="156"/>
      <c r="PRA114" s="156"/>
      <c r="PRB114" s="156"/>
      <c r="PRC114" s="156"/>
      <c r="PRD114" s="156"/>
      <c r="PRE114" s="156"/>
      <c r="PRF114" s="156"/>
      <c r="PRG114" s="156"/>
      <c r="PRH114" s="156"/>
      <c r="PRI114" s="156"/>
      <c r="PRJ114" s="156"/>
      <c r="PRK114" s="156"/>
      <c r="PRL114" s="156"/>
      <c r="PRM114" s="156"/>
      <c r="PRN114" s="156"/>
      <c r="PRO114" s="156"/>
      <c r="PRP114" s="156"/>
      <c r="PRQ114" s="156"/>
      <c r="PRR114" s="156"/>
      <c r="PRS114" s="156"/>
      <c r="PRT114" s="156"/>
      <c r="PRU114" s="156"/>
      <c r="PRV114" s="156"/>
      <c r="PRW114" s="156"/>
      <c r="PRX114" s="156"/>
      <c r="PRY114" s="156"/>
      <c r="PRZ114" s="156"/>
      <c r="PSA114" s="156"/>
      <c r="PSB114" s="156"/>
      <c r="PSC114" s="156"/>
      <c r="PSD114" s="156"/>
      <c r="PSE114" s="156"/>
      <c r="PSF114" s="156"/>
      <c r="PSG114" s="156"/>
      <c r="PSH114" s="156"/>
      <c r="PSI114" s="156"/>
      <c r="PSJ114" s="156"/>
      <c r="PSK114" s="156"/>
      <c r="PSL114" s="156"/>
      <c r="PSM114" s="156"/>
      <c r="PSN114" s="156"/>
      <c r="PSO114" s="156"/>
      <c r="PSP114" s="156"/>
      <c r="PSQ114" s="156"/>
      <c r="PSR114" s="156"/>
      <c r="PSS114" s="156"/>
      <c r="PST114" s="156"/>
      <c r="PSU114" s="156"/>
      <c r="PSV114" s="156"/>
      <c r="PSW114" s="156"/>
      <c r="PSX114" s="156"/>
      <c r="PSY114" s="156"/>
      <c r="PSZ114" s="156"/>
      <c r="PTA114" s="156"/>
      <c r="PTB114" s="156"/>
      <c r="PTC114" s="156"/>
      <c r="PTD114" s="156"/>
      <c r="PTE114" s="156"/>
      <c r="PTF114" s="156"/>
      <c r="PTG114" s="156"/>
      <c r="PTH114" s="156"/>
      <c r="PTI114" s="156"/>
      <c r="PTJ114" s="156"/>
      <c r="PTK114" s="156"/>
      <c r="PTL114" s="156"/>
      <c r="PTM114" s="156"/>
      <c r="PTN114" s="156"/>
      <c r="PTO114" s="156"/>
      <c r="PTP114" s="156"/>
      <c r="PTQ114" s="156"/>
      <c r="PTR114" s="156"/>
      <c r="PTS114" s="156"/>
      <c r="PTT114" s="156"/>
      <c r="PTU114" s="156"/>
      <c r="PTV114" s="156"/>
      <c r="PTW114" s="156"/>
      <c r="PTX114" s="156"/>
      <c r="PTY114" s="156"/>
      <c r="PTZ114" s="156"/>
      <c r="PUA114" s="156"/>
      <c r="PUB114" s="156"/>
      <c r="PUC114" s="156"/>
      <c r="PUD114" s="156"/>
      <c r="PUE114" s="156"/>
      <c r="PUF114" s="156"/>
      <c r="PUG114" s="156"/>
      <c r="PUH114" s="156"/>
      <c r="PUI114" s="156"/>
      <c r="PUJ114" s="156"/>
      <c r="PUK114" s="156"/>
      <c r="PUL114" s="156"/>
      <c r="PUM114" s="156"/>
      <c r="PUN114" s="156"/>
      <c r="PUO114" s="156"/>
      <c r="PUP114" s="156"/>
      <c r="PUQ114" s="156"/>
      <c r="PUR114" s="156"/>
      <c r="PUS114" s="156"/>
      <c r="PUT114" s="156"/>
      <c r="PUU114" s="156"/>
      <c r="PUV114" s="156"/>
      <c r="PUW114" s="156"/>
      <c r="PUX114" s="156"/>
      <c r="PUY114" s="156"/>
      <c r="PUZ114" s="156"/>
      <c r="PVA114" s="156"/>
      <c r="PVB114" s="156"/>
      <c r="PVC114" s="156"/>
      <c r="PVD114" s="156"/>
      <c r="PVE114" s="156"/>
      <c r="PVF114" s="156"/>
      <c r="PVG114" s="156"/>
      <c r="PVH114" s="156"/>
      <c r="PVI114" s="156"/>
      <c r="PVJ114" s="156"/>
      <c r="PVK114" s="156"/>
      <c r="PVL114" s="156"/>
      <c r="PVM114" s="156"/>
      <c r="PVN114" s="156"/>
      <c r="PVO114" s="156"/>
      <c r="PVP114" s="156"/>
      <c r="PVQ114" s="156"/>
      <c r="PVR114" s="156"/>
      <c r="PVS114" s="156"/>
      <c r="PVT114" s="156"/>
      <c r="PVU114" s="156"/>
      <c r="PVV114" s="156"/>
      <c r="PVW114" s="156"/>
      <c r="PVX114" s="156"/>
      <c r="PVY114" s="156"/>
      <c r="PVZ114" s="156"/>
      <c r="PWA114" s="156"/>
      <c r="PWB114" s="156"/>
      <c r="PWC114" s="156"/>
      <c r="PWD114" s="156"/>
      <c r="PWE114" s="156"/>
      <c r="PWF114" s="156"/>
      <c r="PWG114" s="156"/>
      <c r="PWH114" s="156"/>
      <c r="PWI114" s="156"/>
      <c r="PWJ114" s="156"/>
      <c r="PWK114" s="156"/>
      <c r="PWL114" s="156"/>
      <c r="PWM114" s="156"/>
      <c r="PWN114" s="156"/>
      <c r="PWO114" s="156"/>
      <c r="PWP114" s="156"/>
      <c r="PWQ114" s="156"/>
      <c r="PWR114" s="156"/>
      <c r="PWS114" s="156"/>
      <c r="PWT114" s="156"/>
      <c r="PWU114" s="156"/>
      <c r="PWV114" s="156"/>
      <c r="PWW114" s="156"/>
      <c r="PWX114" s="156"/>
      <c r="PWY114" s="156"/>
      <c r="PWZ114" s="156"/>
      <c r="PXA114" s="156"/>
      <c r="PXB114" s="156"/>
      <c r="PXC114" s="156"/>
      <c r="PXD114" s="156"/>
      <c r="PXE114" s="156"/>
      <c r="PXF114" s="156"/>
      <c r="PXG114" s="156"/>
      <c r="PXH114" s="156"/>
      <c r="PXI114" s="156"/>
      <c r="PXJ114" s="156"/>
      <c r="PXK114" s="156"/>
      <c r="PXL114" s="156"/>
      <c r="PXM114" s="156"/>
      <c r="PXN114" s="156"/>
      <c r="PXO114" s="156"/>
      <c r="PXP114" s="156"/>
      <c r="PXQ114" s="156"/>
      <c r="PXR114" s="156"/>
      <c r="PXS114" s="156"/>
      <c r="PXT114" s="156"/>
      <c r="PXU114" s="156"/>
      <c r="PXV114" s="156"/>
      <c r="PXW114" s="156"/>
      <c r="PXX114" s="156"/>
      <c r="PXY114" s="156"/>
      <c r="PXZ114" s="156"/>
      <c r="PYA114" s="156"/>
      <c r="PYB114" s="156"/>
      <c r="PYC114" s="156"/>
      <c r="PYD114" s="156"/>
      <c r="PYE114" s="156"/>
      <c r="PYF114" s="156"/>
      <c r="PYG114" s="156"/>
      <c r="PYH114" s="156"/>
      <c r="PYI114" s="156"/>
      <c r="PYJ114" s="156"/>
      <c r="PYK114" s="156"/>
      <c r="PYL114" s="156"/>
      <c r="PYM114" s="156"/>
      <c r="PYN114" s="156"/>
      <c r="PYO114" s="156"/>
      <c r="PYP114" s="156"/>
      <c r="PYQ114" s="156"/>
      <c r="PYR114" s="156"/>
      <c r="PYS114" s="156"/>
      <c r="PYT114" s="156"/>
      <c r="PYU114" s="156"/>
      <c r="PYV114" s="156"/>
      <c r="PYW114" s="156"/>
      <c r="PYX114" s="156"/>
      <c r="PYY114" s="156"/>
      <c r="PYZ114" s="156"/>
      <c r="PZA114" s="156"/>
      <c r="PZB114" s="156"/>
      <c r="PZC114" s="156"/>
      <c r="PZD114" s="156"/>
      <c r="PZE114" s="156"/>
      <c r="PZF114" s="156"/>
      <c r="PZG114" s="156"/>
      <c r="PZH114" s="156"/>
      <c r="PZI114" s="156"/>
      <c r="PZJ114" s="156"/>
      <c r="PZK114" s="156"/>
      <c r="PZL114" s="156"/>
      <c r="PZM114" s="156"/>
      <c r="PZN114" s="156"/>
      <c r="PZO114" s="156"/>
      <c r="PZP114" s="156"/>
      <c r="PZQ114" s="156"/>
      <c r="PZR114" s="156"/>
      <c r="PZS114" s="156"/>
      <c r="PZT114" s="156"/>
      <c r="PZU114" s="156"/>
      <c r="PZV114" s="156"/>
      <c r="PZW114" s="156"/>
      <c r="PZX114" s="156"/>
      <c r="PZY114" s="156"/>
      <c r="PZZ114" s="156"/>
      <c r="QAA114" s="156"/>
      <c r="QAB114" s="156"/>
      <c r="QAC114" s="156"/>
      <c r="QAD114" s="156"/>
      <c r="QAE114" s="156"/>
      <c r="QAF114" s="156"/>
      <c r="QAG114" s="156"/>
      <c r="QAH114" s="156"/>
      <c r="QAI114" s="156"/>
      <c r="QAJ114" s="156"/>
      <c r="QAK114" s="156"/>
      <c r="QAL114" s="156"/>
      <c r="QAM114" s="156"/>
      <c r="QAN114" s="156"/>
      <c r="QAO114" s="156"/>
      <c r="QAP114" s="156"/>
      <c r="QAQ114" s="156"/>
      <c r="QAR114" s="156"/>
      <c r="QAS114" s="156"/>
      <c r="QAT114" s="156"/>
      <c r="QAU114" s="156"/>
      <c r="QAV114" s="156"/>
      <c r="QAW114" s="156"/>
      <c r="QAX114" s="156"/>
      <c r="QAY114" s="156"/>
      <c r="QAZ114" s="156"/>
      <c r="QBA114" s="156"/>
      <c r="QBB114" s="156"/>
      <c r="QBC114" s="156"/>
      <c r="QBD114" s="156"/>
      <c r="QBE114" s="156"/>
      <c r="QBF114" s="156"/>
      <c r="QBG114" s="156"/>
      <c r="QBH114" s="156"/>
      <c r="QBI114" s="156"/>
      <c r="QBJ114" s="156"/>
      <c r="QBK114" s="156"/>
      <c r="QBL114" s="156"/>
      <c r="QBM114" s="156"/>
      <c r="QBN114" s="156"/>
      <c r="QBO114" s="156"/>
      <c r="QBP114" s="156"/>
      <c r="QBQ114" s="156"/>
      <c r="QBR114" s="156"/>
      <c r="QBS114" s="156"/>
      <c r="QBT114" s="156"/>
      <c r="QBU114" s="156"/>
      <c r="QBV114" s="156"/>
      <c r="QBW114" s="156"/>
      <c r="QBX114" s="156"/>
      <c r="QBY114" s="156"/>
      <c r="QBZ114" s="156"/>
      <c r="QCA114" s="156"/>
      <c r="QCB114" s="156"/>
      <c r="QCC114" s="156"/>
      <c r="QCD114" s="156"/>
      <c r="QCE114" s="156"/>
      <c r="QCF114" s="156"/>
      <c r="QCG114" s="156"/>
      <c r="QCH114" s="156"/>
      <c r="QCI114" s="156"/>
      <c r="QCJ114" s="156"/>
      <c r="QCK114" s="156"/>
      <c r="QCL114" s="156"/>
      <c r="QCM114" s="156"/>
      <c r="QCN114" s="156"/>
      <c r="QCO114" s="156"/>
      <c r="QCP114" s="156"/>
      <c r="QCQ114" s="156"/>
      <c r="QCR114" s="156"/>
      <c r="QCS114" s="156"/>
      <c r="QCT114" s="156"/>
      <c r="QCU114" s="156"/>
      <c r="QCV114" s="156"/>
      <c r="QCW114" s="156"/>
      <c r="QCX114" s="156"/>
      <c r="QCY114" s="156"/>
      <c r="QCZ114" s="156"/>
      <c r="QDA114" s="156"/>
      <c r="QDB114" s="156"/>
      <c r="QDC114" s="156"/>
      <c r="QDD114" s="156"/>
      <c r="QDE114" s="156"/>
      <c r="QDF114" s="156"/>
      <c r="QDG114" s="156"/>
      <c r="QDH114" s="156"/>
      <c r="QDI114" s="156"/>
      <c r="QDJ114" s="156"/>
      <c r="QDK114" s="156"/>
      <c r="QDL114" s="156"/>
      <c r="QDM114" s="156"/>
      <c r="QDN114" s="156"/>
      <c r="QDO114" s="156"/>
      <c r="QDP114" s="156"/>
      <c r="QDQ114" s="156"/>
      <c r="QDR114" s="156"/>
      <c r="QDS114" s="156"/>
      <c r="QDT114" s="156"/>
      <c r="QDU114" s="156"/>
      <c r="QDV114" s="156"/>
      <c r="QDW114" s="156"/>
      <c r="QDX114" s="156"/>
      <c r="QDY114" s="156"/>
      <c r="QDZ114" s="156"/>
      <c r="QEA114" s="156"/>
      <c r="QEB114" s="156"/>
      <c r="QEC114" s="156"/>
      <c r="QED114" s="156"/>
      <c r="QEE114" s="156"/>
      <c r="QEF114" s="156"/>
      <c r="QEG114" s="156"/>
      <c r="QEH114" s="156"/>
      <c r="QEI114" s="156"/>
      <c r="QEJ114" s="156"/>
      <c r="QEK114" s="156"/>
      <c r="QEL114" s="156"/>
      <c r="QEM114" s="156"/>
      <c r="QEN114" s="156"/>
      <c r="QEO114" s="156"/>
      <c r="QEP114" s="156"/>
      <c r="QEQ114" s="156"/>
      <c r="QER114" s="156"/>
      <c r="QES114" s="156"/>
      <c r="QET114" s="156"/>
      <c r="QEU114" s="156"/>
      <c r="QEV114" s="156"/>
      <c r="QEW114" s="156"/>
      <c r="QEX114" s="156"/>
      <c r="QEY114" s="156"/>
      <c r="QEZ114" s="156"/>
      <c r="QFA114" s="156"/>
      <c r="QFB114" s="156"/>
      <c r="QFC114" s="156"/>
      <c r="QFD114" s="156"/>
      <c r="QFE114" s="156"/>
      <c r="QFF114" s="156"/>
      <c r="QFG114" s="156"/>
      <c r="QFH114" s="156"/>
      <c r="QFI114" s="156"/>
      <c r="QFJ114" s="156"/>
      <c r="QFK114" s="156"/>
      <c r="QFL114" s="156"/>
      <c r="QFM114" s="156"/>
      <c r="QFN114" s="156"/>
      <c r="QFO114" s="156"/>
      <c r="QFP114" s="156"/>
      <c r="QFQ114" s="156"/>
      <c r="QFR114" s="156"/>
      <c r="QFS114" s="156"/>
      <c r="QFT114" s="156"/>
      <c r="QFU114" s="156"/>
      <c r="QFV114" s="156"/>
      <c r="QFW114" s="156"/>
      <c r="QFX114" s="156"/>
      <c r="QFY114" s="156"/>
      <c r="QFZ114" s="156"/>
      <c r="QGA114" s="156"/>
      <c r="QGB114" s="156"/>
      <c r="QGC114" s="156"/>
      <c r="QGD114" s="156"/>
      <c r="QGE114" s="156"/>
      <c r="QGF114" s="156"/>
      <c r="QGG114" s="156"/>
      <c r="QGH114" s="156"/>
      <c r="QGI114" s="156"/>
      <c r="QGJ114" s="156"/>
      <c r="QGK114" s="156"/>
      <c r="QGL114" s="156"/>
      <c r="QGM114" s="156"/>
      <c r="QGN114" s="156"/>
      <c r="QGO114" s="156"/>
      <c r="QGP114" s="156"/>
      <c r="QGQ114" s="156"/>
      <c r="QGR114" s="156"/>
      <c r="QGS114" s="156"/>
      <c r="QGT114" s="156"/>
      <c r="QGU114" s="156"/>
      <c r="QGV114" s="156"/>
      <c r="QGW114" s="156"/>
      <c r="QGX114" s="156"/>
      <c r="QGY114" s="156"/>
      <c r="QGZ114" s="156"/>
      <c r="QHA114" s="156"/>
      <c r="QHB114" s="156"/>
      <c r="QHC114" s="156"/>
      <c r="QHD114" s="156"/>
      <c r="QHE114" s="156"/>
      <c r="QHF114" s="156"/>
      <c r="QHG114" s="156"/>
      <c r="QHH114" s="156"/>
      <c r="QHI114" s="156"/>
      <c r="QHJ114" s="156"/>
      <c r="QHK114" s="156"/>
      <c r="QHL114" s="156"/>
      <c r="QHM114" s="156"/>
      <c r="QHN114" s="156"/>
      <c r="QHO114" s="156"/>
      <c r="QHP114" s="156"/>
      <c r="QHQ114" s="156"/>
      <c r="QHR114" s="156"/>
      <c r="QHS114" s="156"/>
      <c r="QHT114" s="156"/>
      <c r="QHU114" s="156"/>
      <c r="QHV114" s="156"/>
      <c r="QHW114" s="156"/>
      <c r="QHX114" s="156"/>
      <c r="QHY114" s="156"/>
      <c r="QHZ114" s="156"/>
      <c r="QIA114" s="156"/>
      <c r="QIB114" s="156"/>
      <c r="QIC114" s="156"/>
      <c r="QID114" s="156"/>
      <c r="QIE114" s="156"/>
      <c r="QIF114" s="156"/>
      <c r="QIG114" s="156"/>
      <c r="QIH114" s="156"/>
      <c r="QII114" s="156"/>
      <c r="QIJ114" s="156"/>
      <c r="QIK114" s="156"/>
      <c r="QIL114" s="156"/>
      <c r="QIM114" s="156"/>
      <c r="QIN114" s="156"/>
      <c r="QIO114" s="156"/>
      <c r="QIP114" s="156"/>
      <c r="QIQ114" s="156"/>
      <c r="QIR114" s="156"/>
      <c r="QIS114" s="156"/>
      <c r="QIT114" s="156"/>
      <c r="QIU114" s="156"/>
      <c r="QIV114" s="156"/>
      <c r="QIW114" s="156"/>
      <c r="QIX114" s="156"/>
      <c r="QIY114" s="156"/>
      <c r="QIZ114" s="156"/>
      <c r="QJA114" s="156"/>
      <c r="QJB114" s="156"/>
      <c r="QJC114" s="156"/>
      <c r="QJD114" s="156"/>
      <c r="QJE114" s="156"/>
      <c r="QJF114" s="156"/>
      <c r="QJG114" s="156"/>
      <c r="QJH114" s="156"/>
      <c r="QJI114" s="156"/>
      <c r="QJJ114" s="156"/>
      <c r="QJK114" s="156"/>
      <c r="QJL114" s="156"/>
      <c r="QJM114" s="156"/>
      <c r="QJN114" s="156"/>
      <c r="QJO114" s="156"/>
      <c r="QJP114" s="156"/>
      <c r="QJQ114" s="156"/>
      <c r="QJR114" s="156"/>
      <c r="QJS114" s="156"/>
      <c r="QJT114" s="156"/>
      <c r="QJU114" s="156"/>
      <c r="QJV114" s="156"/>
      <c r="QJW114" s="156"/>
      <c r="QJX114" s="156"/>
      <c r="QJY114" s="156"/>
      <c r="QJZ114" s="156"/>
      <c r="QKA114" s="156"/>
      <c r="QKB114" s="156"/>
      <c r="QKC114" s="156"/>
      <c r="QKD114" s="156"/>
      <c r="QKE114" s="156"/>
      <c r="QKF114" s="156"/>
      <c r="QKG114" s="156"/>
      <c r="QKH114" s="156"/>
      <c r="QKI114" s="156"/>
      <c r="QKJ114" s="156"/>
      <c r="QKK114" s="156"/>
      <c r="QKL114" s="156"/>
      <c r="QKM114" s="156"/>
      <c r="QKN114" s="156"/>
      <c r="QKO114" s="156"/>
      <c r="QKP114" s="156"/>
      <c r="QKQ114" s="156"/>
      <c r="QKR114" s="156"/>
      <c r="QKS114" s="156"/>
      <c r="QKT114" s="156"/>
      <c r="QKU114" s="156"/>
      <c r="QKV114" s="156"/>
      <c r="QKW114" s="156"/>
      <c r="QKX114" s="156"/>
      <c r="QKY114" s="156"/>
      <c r="QKZ114" s="156"/>
      <c r="QLA114" s="156"/>
      <c r="QLB114" s="156"/>
      <c r="QLC114" s="156"/>
      <c r="QLD114" s="156"/>
      <c r="QLE114" s="156"/>
      <c r="QLF114" s="156"/>
      <c r="QLG114" s="156"/>
      <c r="QLH114" s="156"/>
      <c r="QLI114" s="156"/>
      <c r="QLJ114" s="156"/>
      <c r="QLK114" s="156"/>
      <c r="QLL114" s="156"/>
      <c r="QLM114" s="156"/>
      <c r="QLN114" s="156"/>
      <c r="QLO114" s="156"/>
      <c r="QLP114" s="156"/>
      <c r="QLQ114" s="156"/>
      <c r="QLR114" s="156"/>
      <c r="QLS114" s="156"/>
      <c r="QLT114" s="156"/>
      <c r="QLU114" s="156"/>
      <c r="QLV114" s="156"/>
      <c r="QLW114" s="156"/>
      <c r="QLX114" s="156"/>
      <c r="QLY114" s="156"/>
      <c r="QLZ114" s="156"/>
      <c r="QMA114" s="156"/>
      <c r="QMB114" s="156"/>
      <c r="QMC114" s="156"/>
      <c r="QMD114" s="156"/>
      <c r="QME114" s="156"/>
      <c r="QMF114" s="156"/>
      <c r="QMG114" s="156"/>
      <c r="QMH114" s="156"/>
      <c r="QMI114" s="156"/>
      <c r="QMJ114" s="156"/>
      <c r="QMK114" s="156"/>
      <c r="QML114" s="156"/>
      <c r="QMM114" s="156"/>
      <c r="QMN114" s="156"/>
      <c r="QMO114" s="156"/>
      <c r="QMP114" s="156"/>
      <c r="QMQ114" s="156"/>
      <c r="QMR114" s="156"/>
      <c r="QMS114" s="156"/>
      <c r="QMT114" s="156"/>
      <c r="QMU114" s="156"/>
      <c r="QMV114" s="156"/>
      <c r="QMW114" s="156"/>
      <c r="QMX114" s="156"/>
      <c r="QMY114" s="156"/>
      <c r="QMZ114" s="156"/>
      <c r="QNA114" s="156"/>
      <c r="QNB114" s="156"/>
      <c r="QNC114" s="156"/>
      <c r="QND114" s="156"/>
      <c r="QNE114" s="156"/>
      <c r="QNF114" s="156"/>
      <c r="QNG114" s="156"/>
      <c r="QNH114" s="156"/>
      <c r="QNI114" s="156"/>
      <c r="QNJ114" s="156"/>
      <c r="QNK114" s="156"/>
      <c r="QNL114" s="156"/>
      <c r="QNM114" s="156"/>
      <c r="QNN114" s="156"/>
      <c r="QNO114" s="156"/>
      <c r="QNP114" s="156"/>
      <c r="QNQ114" s="156"/>
      <c r="QNR114" s="156"/>
      <c r="QNS114" s="156"/>
      <c r="QNT114" s="156"/>
      <c r="QNU114" s="156"/>
      <c r="QNV114" s="156"/>
      <c r="QNW114" s="156"/>
      <c r="QNX114" s="156"/>
      <c r="QNY114" s="156"/>
      <c r="QNZ114" s="156"/>
      <c r="QOA114" s="156"/>
      <c r="QOB114" s="156"/>
      <c r="QOC114" s="156"/>
      <c r="QOD114" s="156"/>
      <c r="QOE114" s="156"/>
      <c r="QOF114" s="156"/>
      <c r="QOG114" s="156"/>
      <c r="QOH114" s="156"/>
      <c r="QOI114" s="156"/>
      <c r="QOJ114" s="156"/>
      <c r="QOK114" s="156"/>
      <c r="QOL114" s="156"/>
      <c r="QOM114" s="156"/>
      <c r="QON114" s="156"/>
      <c r="QOO114" s="156"/>
      <c r="QOP114" s="156"/>
      <c r="QOQ114" s="156"/>
      <c r="QOR114" s="156"/>
      <c r="QOS114" s="156"/>
      <c r="QOT114" s="156"/>
      <c r="QOU114" s="156"/>
      <c r="QOV114" s="156"/>
      <c r="QOW114" s="156"/>
      <c r="QOX114" s="156"/>
      <c r="QOY114" s="156"/>
      <c r="QOZ114" s="156"/>
      <c r="QPA114" s="156"/>
      <c r="QPB114" s="156"/>
      <c r="QPC114" s="156"/>
      <c r="QPD114" s="156"/>
      <c r="QPE114" s="156"/>
      <c r="QPF114" s="156"/>
      <c r="QPG114" s="156"/>
      <c r="QPH114" s="156"/>
      <c r="QPI114" s="156"/>
      <c r="QPJ114" s="156"/>
      <c r="QPK114" s="156"/>
      <c r="QPL114" s="156"/>
      <c r="QPM114" s="156"/>
      <c r="QPN114" s="156"/>
      <c r="QPO114" s="156"/>
      <c r="QPP114" s="156"/>
      <c r="QPQ114" s="156"/>
      <c r="QPR114" s="156"/>
      <c r="QPS114" s="156"/>
      <c r="QPT114" s="156"/>
      <c r="QPU114" s="156"/>
      <c r="QPV114" s="156"/>
      <c r="QPW114" s="156"/>
      <c r="QPX114" s="156"/>
      <c r="QPY114" s="156"/>
      <c r="QPZ114" s="156"/>
      <c r="QQA114" s="156"/>
      <c r="QQB114" s="156"/>
      <c r="QQC114" s="156"/>
      <c r="QQD114" s="156"/>
      <c r="QQE114" s="156"/>
      <c r="QQF114" s="156"/>
      <c r="QQG114" s="156"/>
      <c r="QQH114" s="156"/>
      <c r="QQI114" s="156"/>
      <c r="QQJ114" s="156"/>
      <c r="QQK114" s="156"/>
      <c r="QQL114" s="156"/>
      <c r="QQM114" s="156"/>
      <c r="QQN114" s="156"/>
      <c r="QQO114" s="156"/>
      <c r="QQP114" s="156"/>
      <c r="QQQ114" s="156"/>
      <c r="QQR114" s="156"/>
      <c r="QQS114" s="156"/>
      <c r="QQT114" s="156"/>
      <c r="QQU114" s="156"/>
      <c r="QQV114" s="156"/>
      <c r="QQW114" s="156"/>
      <c r="QQX114" s="156"/>
      <c r="QQY114" s="156"/>
      <c r="QQZ114" s="156"/>
      <c r="QRA114" s="156"/>
      <c r="QRB114" s="156"/>
      <c r="QRC114" s="156"/>
      <c r="QRD114" s="156"/>
      <c r="QRE114" s="156"/>
      <c r="QRF114" s="156"/>
      <c r="QRG114" s="156"/>
      <c r="QRH114" s="156"/>
      <c r="QRI114" s="156"/>
      <c r="QRJ114" s="156"/>
      <c r="QRK114" s="156"/>
      <c r="QRL114" s="156"/>
      <c r="QRM114" s="156"/>
      <c r="QRN114" s="156"/>
      <c r="QRO114" s="156"/>
      <c r="QRP114" s="156"/>
      <c r="QRQ114" s="156"/>
      <c r="QRR114" s="156"/>
      <c r="QRS114" s="156"/>
      <c r="QRT114" s="156"/>
      <c r="QRU114" s="156"/>
      <c r="QRV114" s="156"/>
      <c r="QRW114" s="156"/>
      <c r="QRX114" s="156"/>
      <c r="QRY114" s="156"/>
      <c r="QRZ114" s="156"/>
      <c r="QSA114" s="156"/>
      <c r="QSB114" s="156"/>
      <c r="QSC114" s="156"/>
      <c r="QSD114" s="156"/>
      <c r="QSE114" s="156"/>
      <c r="QSF114" s="156"/>
      <c r="QSG114" s="156"/>
      <c r="QSH114" s="156"/>
      <c r="QSI114" s="156"/>
      <c r="QSJ114" s="156"/>
      <c r="QSK114" s="156"/>
      <c r="QSL114" s="156"/>
      <c r="QSM114" s="156"/>
      <c r="QSN114" s="156"/>
      <c r="QSO114" s="156"/>
      <c r="QSP114" s="156"/>
      <c r="QSQ114" s="156"/>
      <c r="QSR114" s="156"/>
      <c r="QSS114" s="156"/>
      <c r="QST114" s="156"/>
      <c r="QSU114" s="156"/>
      <c r="QSV114" s="156"/>
      <c r="QSW114" s="156"/>
      <c r="QSX114" s="156"/>
      <c r="QSY114" s="156"/>
      <c r="QSZ114" s="156"/>
      <c r="QTA114" s="156"/>
      <c r="QTB114" s="156"/>
      <c r="QTC114" s="156"/>
      <c r="QTD114" s="156"/>
      <c r="QTE114" s="156"/>
      <c r="QTF114" s="156"/>
      <c r="QTG114" s="156"/>
      <c r="QTH114" s="156"/>
      <c r="QTI114" s="156"/>
      <c r="QTJ114" s="156"/>
      <c r="QTK114" s="156"/>
      <c r="QTL114" s="156"/>
      <c r="QTM114" s="156"/>
      <c r="QTN114" s="156"/>
      <c r="QTO114" s="156"/>
      <c r="QTP114" s="156"/>
      <c r="QTQ114" s="156"/>
      <c r="QTR114" s="156"/>
      <c r="QTS114" s="156"/>
      <c r="QTT114" s="156"/>
      <c r="QTU114" s="156"/>
      <c r="QTV114" s="156"/>
      <c r="QTW114" s="156"/>
      <c r="QTX114" s="156"/>
      <c r="QTY114" s="156"/>
      <c r="QTZ114" s="156"/>
      <c r="QUA114" s="156"/>
      <c r="QUB114" s="156"/>
      <c r="QUC114" s="156"/>
      <c r="QUD114" s="156"/>
      <c r="QUE114" s="156"/>
      <c r="QUF114" s="156"/>
      <c r="QUG114" s="156"/>
      <c r="QUH114" s="156"/>
      <c r="QUI114" s="156"/>
      <c r="QUJ114" s="156"/>
      <c r="QUK114" s="156"/>
      <c r="QUL114" s="156"/>
      <c r="QUM114" s="156"/>
      <c r="QUN114" s="156"/>
      <c r="QUO114" s="156"/>
      <c r="QUP114" s="156"/>
      <c r="QUQ114" s="156"/>
      <c r="QUR114" s="156"/>
      <c r="QUS114" s="156"/>
      <c r="QUT114" s="156"/>
      <c r="QUU114" s="156"/>
      <c r="QUV114" s="156"/>
      <c r="QUW114" s="156"/>
      <c r="QUX114" s="156"/>
      <c r="QUY114" s="156"/>
      <c r="QUZ114" s="156"/>
      <c r="QVA114" s="156"/>
      <c r="QVB114" s="156"/>
      <c r="QVC114" s="156"/>
      <c r="QVD114" s="156"/>
      <c r="QVE114" s="156"/>
      <c r="QVF114" s="156"/>
      <c r="QVG114" s="156"/>
      <c r="QVH114" s="156"/>
      <c r="QVI114" s="156"/>
      <c r="QVJ114" s="156"/>
      <c r="QVK114" s="156"/>
      <c r="QVL114" s="156"/>
      <c r="QVM114" s="156"/>
      <c r="QVN114" s="156"/>
      <c r="QVO114" s="156"/>
      <c r="QVP114" s="156"/>
      <c r="QVQ114" s="156"/>
      <c r="QVR114" s="156"/>
      <c r="QVS114" s="156"/>
      <c r="QVT114" s="156"/>
      <c r="QVU114" s="156"/>
      <c r="QVV114" s="156"/>
      <c r="QVW114" s="156"/>
      <c r="QVX114" s="156"/>
      <c r="QVY114" s="156"/>
      <c r="QVZ114" s="156"/>
      <c r="QWA114" s="156"/>
      <c r="QWB114" s="156"/>
      <c r="QWC114" s="156"/>
      <c r="QWD114" s="156"/>
      <c r="QWE114" s="156"/>
      <c r="QWF114" s="156"/>
      <c r="QWG114" s="156"/>
      <c r="QWH114" s="156"/>
      <c r="QWI114" s="156"/>
      <c r="QWJ114" s="156"/>
      <c r="QWK114" s="156"/>
      <c r="QWL114" s="156"/>
      <c r="QWM114" s="156"/>
      <c r="QWN114" s="156"/>
      <c r="QWO114" s="156"/>
      <c r="QWP114" s="156"/>
      <c r="QWQ114" s="156"/>
      <c r="QWR114" s="156"/>
      <c r="QWS114" s="156"/>
      <c r="QWT114" s="156"/>
      <c r="QWU114" s="156"/>
      <c r="QWV114" s="156"/>
      <c r="QWW114" s="156"/>
      <c r="QWX114" s="156"/>
      <c r="QWY114" s="156"/>
      <c r="QWZ114" s="156"/>
      <c r="QXA114" s="156"/>
      <c r="QXB114" s="156"/>
      <c r="QXC114" s="156"/>
      <c r="QXD114" s="156"/>
      <c r="QXE114" s="156"/>
      <c r="QXF114" s="156"/>
      <c r="QXG114" s="156"/>
      <c r="QXH114" s="156"/>
      <c r="QXI114" s="156"/>
      <c r="QXJ114" s="156"/>
      <c r="QXK114" s="156"/>
      <c r="QXL114" s="156"/>
      <c r="QXM114" s="156"/>
      <c r="QXN114" s="156"/>
      <c r="QXO114" s="156"/>
      <c r="QXP114" s="156"/>
      <c r="QXQ114" s="156"/>
      <c r="QXR114" s="156"/>
      <c r="QXS114" s="156"/>
      <c r="QXT114" s="156"/>
      <c r="QXU114" s="156"/>
      <c r="QXV114" s="156"/>
      <c r="QXW114" s="156"/>
      <c r="QXX114" s="156"/>
      <c r="QXY114" s="156"/>
      <c r="QXZ114" s="156"/>
      <c r="QYA114" s="156"/>
      <c r="QYB114" s="156"/>
      <c r="QYC114" s="156"/>
      <c r="QYD114" s="156"/>
      <c r="QYE114" s="156"/>
      <c r="QYF114" s="156"/>
      <c r="QYG114" s="156"/>
      <c r="QYH114" s="156"/>
      <c r="QYI114" s="156"/>
      <c r="QYJ114" s="156"/>
      <c r="QYK114" s="156"/>
      <c r="QYL114" s="156"/>
      <c r="QYM114" s="156"/>
      <c r="QYN114" s="156"/>
      <c r="QYO114" s="156"/>
      <c r="QYP114" s="156"/>
      <c r="QYQ114" s="156"/>
      <c r="QYR114" s="156"/>
      <c r="QYS114" s="156"/>
      <c r="QYT114" s="156"/>
      <c r="QYU114" s="156"/>
      <c r="QYV114" s="156"/>
      <c r="QYW114" s="156"/>
      <c r="QYX114" s="156"/>
      <c r="QYY114" s="156"/>
      <c r="QYZ114" s="156"/>
      <c r="QZA114" s="156"/>
      <c r="QZB114" s="156"/>
      <c r="QZC114" s="156"/>
      <c r="QZD114" s="156"/>
      <c r="QZE114" s="156"/>
      <c r="QZF114" s="156"/>
      <c r="QZG114" s="156"/>
      <c r="QZH114" s="156"/>
      <c r="QZI114" s="156"/>
      <c r="QZJ114" s="156"/>
      <c r="QZK114" s="156"/>
      <c r="QZL114" s="156"/>
      <c r="QZM114" s="156"/>
      <c r="QZN114" s="156"/>
      <c r="QZO114" s="156"/>
      <c r="QZP114" s="156"/>
      <c r="QZQ114" s="156"/>
      <c r="QZR114" s="156"/>
      <c r="QZS114" s="156"/>
      <c r="QZT114" s="156"/>
      <c r="QZU114" s="156"/>
      <c r="QZV114" s="156"/>
      <c r="QZW114" s="156"/>
      <c r="QZX114" s="156"/>
      <c r="QZY114" s="156"/>
      <c r="QZZ114" s="156"/>
      <c r="RAA114" s="156"/>
      <c r="RAB114" s="156"/>
      <c r="RAC114" s="156"/>
      <c r="RAD114" s="156"/>
      <c r="RAE114" s="156"/>
      <c r="RAF114" s="156"/>
      <c r="RAG114" s="156"/>
      <c r="RAH114" s="156"/>
      <c r="RAI114" s="156"/>
      <c r="RAJ114" s="156"/>
      <c r="RAK114" s="156"/>
      <c r="RAL114" s="156"/>
      <c r="RAM114" s="156"/>
      <c r="RAN114" s="156"/>
      <c r="RAO114" s="156"/>
      <c r="RAP114" s="156"/>
      <c r="RAQ114" s="156"/>
      <c r="RAR114" s="156"/>
      <c r="RAS114" s="156"/>
      <c r="RAT114" s="156"/>
      <c r="RAU114" s="156"/>
      <c r="RAV114" s="156"/>
      <c r="RAW114" s="156"/>
      <c r="RAX114" s="156"/>
      <c r="RAY114" s="156"/>
      <c r="RAZ114" s="156"/>
      <c r="RBA114" s="156"/>
      <c r="RBB114" s="156"/>
      <c r="RBC114" s="156"/>
      <c r="RBD114" s="156"/>
      <c r="RBE114" s="156"/>
      <c r="RBF114" s="156"/>
      <c r="RBG114" s="156"/>
      <c r="RBH114" s="156"/>
      <c r="RBI114" s="156"/>
      <c r="RBJ114" s="156"/>
      <c r="RBK114" s="156"/>
      <c r="RBL114" s="156"/>
      <c r="RBM114" s="156"/>
      <c r="RBN114" s="156"/>
      <c r="RBO114" s="156"/>
      <c r="RBP114" s="156"/>
      <c r="RBQ114" s="156"/>
      <c r="RBR114" s="156"/>
      <c r="RBS114" s="156"/>
      <c r="RBT114" s="156"/>
      <c r="RBU114" s="156"/>
      <c r="RBV114" s="156"/>
      <c r="RBW114" s="156"/>
      <c r="RBX114" s="156"/>
      <c r="RBY114" s="156"/>
      <c r="RBZ114" s="156"/>
      <c r="RCA114" s="156"/>
      <c r="RCB114" s="156"/>
      <c r="RCC114" s="156"/>
      <c r="RCD114" s="156"/>
      <c r="RCE114" s="156"/>
      <c r="RCF114" s="156"/>
      <c r="RCG114" s="156"/>
      <c r="RCH114" s="156"/>
      <c r="RCI114" s="156"/>
      <c r="RCJ114" s="156"/>
      <c r="RCK114" s="156"/>
      <c r="RCL114" s="156"/>
      <c r="RCM114" s="156"/>
      <c r="RCN114" s="156"/>
      <c r="RCO114" s="156"/>
      <c r="RCP114" s="156"/>
      <c r="RCQ114" s="156"/>
      <c r="RCR114" s="156"/>
      <c r="RCS114" s="156"/>
      <c r="RCT114" s="156"/>
      <c r="RCU114" s="156"/>
      <c r="RCV114" s="156"/>
      <c r="RCW114" s="156"/>
      <c r="RCX114" s="156"/>
      <c r="RCY114" s="156"/>
      <c r="RCZ114" s="156"/>
      <c r="RDA114" s="156"/>
      <c r="RDB114" s="156"/>
      <c r="RDC114" s="156"/>
      <c r="RDD114" s="156"/>
      <c r="RDE114" s="156"/>
      <c r="RDF114" s="156"/>
      <c r="RDG114" s="156"/>
      <c r="RDH114" s="156"/>
      <c r="RDI114" s="156"/>
      <c r="RDJ114" s="156"/>
      <c r="RDK114" s="156"/>
      <c r="RDL114" s="156"/>
      <c r="RDM114" s="156"/>
      <c r="RDN114" s="156"/>
      <c r="RDO114" s="156"/>
      <c r="RDP114" s="156"/>
      <c r="RDQ114" s="156"/>
      <c r="RDR114" s="156"/>
      <c r="RDS114" s="156"/>
      <c r="RDT114" s="156"/>
      <c r="RDU114" s="156"/>
      <c r="RDV114" s="156"/>
      <c r="RDW114" s="156"/>
      <c r="RDX114" s="156"/>
      <c r="RDY114" s="156"/>
      <c r="RDZ114" s="156"/>
      <c r="REA114" s="156"/>
      <c r="REB114" s="156"/>
      <c r="REC114" s="156"/>
      <c r="RED114" s="156"/>
      <c r="REE114" s="156"/>
      <c r="REF114" s="156"/>
      <c r="REG114" s="156"/>
      <c r="REH114" s="156"/>
      <c r="REI114" s="156"/>
      <c r="REJ114" s="156"/>
      <c r="REK114" s="156"/>
      <c r="REL114" s="156"/>
      <c r="REM114" s="156"/>
      <c r="REN114" s="156"/>
      <c r="REO114" s="156"/>
      <c r="REP114" s="156"/>
      <c r="REQ114" s="156"/>
      <c r="RER114" s="156"/>
      <c r="RES114" s="156"/>
      <c r="RET114" s="156"/>
      <c r="REU114" s="156"/>
      <c r="REV114" s="156"/>
      <c r="REW114" s="156"/>
      <c r="REX114" s="156"/>
      <c r="REY114" s="156"/>
      <c r="REZ114" s="156"/>
      <c r="RFA114" s="156"/>
      <c r="RFB114" s="156"/>
      <c r="RFC114" s="156"/>
      <c r="RFD114" s="156"/>
      <c r="RFE114" s="156"/>
      <c r="RFF114" s="156"/>
      <c r="RFG114" s="156"/>
      <c r="RFH114" s="156"/>
      <c r="RFI114" s="156"/>
      <c r="RFJ114" s="156"/>
      <c r="RFK114" s="156"/>
      <c r="RFL114" s="156"/>
      <c r="RFM114" s="156"/>
      <c r="RFN114" s="156"/>
      <c r="RFO114" s="156"/>
      <c r="RFP114" s="156"/>
      <c r="RFQ114" s="156"/>
      <c r="RFR114" s="156"/>
      <c r="RFS114" s="156"/>
      <c r="RFT114" s="156"/>
      <c r="RFU114" s="156"/>
      <c r="RFV114" s="156"/>
      <c r="RFW114" s="156"/>
      <c r="RFX114" s="156"/>
      <c r="RFY114" s="156"/>
      <c r="RFZ114" s="156"/>
      <c r="RGA114" s="156"/>
      <c r="RGB114" s="156"/>
      <c r="RGC114" s="156"/>
      <c r="RGD114" s="156"/>
      <c r="RGE114" s="156"/>
      <c r="RGF114" s="156"/>
      <c r="RGG114" s="156"/>
      <c r="RGH114" s="156"/>
      <c r="RGI114" s="156"/>
      <c r="RGJ114" s="156"/>
      <c r="RGK114" s="156"/>
      <c r="RGL114" s="156"/>
      <c r="RGM114" s="156"/>
      <c r="RGN114" s="156"/>
      <c r="RGO114" s="156"/>
      <c r="RGP114" s="156"/>
      <c r="RGQ114" s="156"/>
      <c r="RGR114" s="156"/>
      <c r="RGS114" s="156"/>
      <c r="RGT114" s="156"/>
      <c r="RGU114" s="156"/>
      <c r="RGV114" s="156"/>
      <c r="RGW114" s="156"/>
      <c r="RGX114" s="156"/>
      <c r="RGY114" s="156"/>
      <c r="RGZ114" s="156"/>
      <c r="RHA114" s="156"/>
      <c r="RHB114" s="156"/>
      <c r="RHC114" s="156"/>
      <c r="RHD114" s="156"/>
      <c r="RHE114" s="156"/>
      <c r="RHF114" s="156"/>
      <c r="RHG114" s="156"/>
      <c r="RHH114" s="156"/>
      <c r="RHI114" s="156"/>
      <c r="RHJ114" s="156"/>
      <c r="RHK114" s="156"/>
      <c r="RHL114" s="156"/>
      <c r="RHM114" s="156"/>
      <c r="RHN114" s="156"/>
      <c r="RHO114" s="156"/>
      <c r="RHP114" s="156"/>
      <c r="RHQ114" s="156"/>
      <c r="RHR114" s="156"/>
      <c r="RHS114" s="156"/>
      <c r="RHT114" s="156"/>
      <c r="RHU114" s="156"/>
      <c r="RHV114" s="156"/>
      <c r="RHW114" s="156"/>
      <c r="RHX114" s="156"/>
      <c r="RHY114" s="156"/>
      <c r="RHZ114" s="156"/>
      <c r="RIA114" s="156"/>
      <c r="RIB114" s="156"/>
      <c r="RIC114" s="156"/>
      <c r="RID114" s="156"/>
      <c r="RIE114" s="156"/>
      <c r="RIF114" s="156"/>
      <c r="RIG114" s="156"/>
      <c r="RIH114" s="156"/>
      <c r="RII114" s="156"/>
      <c r="RIJ114" s="156"/>
      <c r="RIK114" s="156"/>
      <c r="RIL114" s="156"/>
      <c r="RIM114" s="156"/>
      <c r="RIN114" s="156"/>
      <c r="RIO114" s="156"/>
      <c r="RIP114" s="156"/>
      <c r="RIQ114" s="156"/>
      <c r="RIR114" s="156"/>
      <c r="RIS114" s="156"/>
      <c r="RIT114" s="156"/>
      <c r="RIU114" s="156"/>
      <c r="RIV114" s="156"/>
      <c r="RIW114" s="156"/>
      <c r="RIX114" s="156"/>
      <c r="RIY114" s="156"/>
      <c r="RIZ114" s="156"/>
      <c r="RJA114" s="156"/>
      <c r="RJB114" s="156"/>
      <c r="RJC114" s="156"/>
      <c r="RJD114" s="156"/>
      <c r="RJE114" s="156"/>
      <c r="RJF114" s="156"/>
      <c r="RJG114" s="156"/>
      <c r="RJH114" s="156"/>
      <c r="RJI114" s="156"/>
      <c r="RJJ114" s="156"/>
      <c r="RJK114" s="156"/>
      <c r="RJL114" s="156"/>
      <c r="RJM114" s="156"/>
      <c r="RJN114" s="156"/>
      <c r="RJO114" s="156"/>
      <c r="RJP114" s="156"/>
      <c r="RJQ114" s="156"/>
      <c r="RJR114" s="156"/>
      <c r="RJS114" s="156"/>
      <c r="RJT114" s="156"/>
      <c r="RJU114" s="156"/>
      <c r="RJV114" s="156"/>
      <c r="RJW114" s="156"/>
      <c r="RJX114" s="156"/>
      <c r="RJY114" s="156"/>
      <c r="RJZ114" s="156"/>
      <c r="RKA114" s="156"/>
      <c r="RKB114" s="156"/>
      <c r="RKC114" s="156"/>
      <c r="RKD114" s="156"/>
      <c r="RKE114" s="156"/>
      <c r="RKF114" s="156"/>
      <c r="RKG114" s="156"/>
      <c r="RKH114" s="156"/>
      <c r="RKI114" s="156"/>
      <c r="RKJ114" s="156"/>
      <c r="RKK114" s="156"/>
      <c r="RKL114" s="156"/>
      <c r="RKM114" s="156"/>
      <c r="RKN114" s="156"/>
      <c r="RKO114" s="156"/>
      <c r="RKP114" s="156"/>
      <c r="RKQ114" s="156"/>
      <c r="RKR114" s="156"/>
      <c r="RKS114" s="156"/>
      <c r="RKT114" s="156"/>
      <c r="RKU114" s="156"/>
      <c r="RKV114" s="156"/>
      <c r="RKW114" s="156"/>
      <c r="RKX114" s="156"/>
      <c r="RKY114" s="156"/>
      <c r="RKZ114" s="156"/>
      <c r="RLA114" s="156"/>
      <c r="RLB114" s="156"/>
      <c r="RLC114" s="156"/>
      <c r="RLD114" s="156"/>
      <c r="RLE114" s="156"/>
      <c r="RLF114" s="156"/>
      <c r="RLG114" s="156"/>
      <c r="RLH114" s="156"/>
      <c r="RLI114" s="156"/>
      <c r="RLJ114" s="156"/>
      <c r="RLK114" s="156"/>
      <c r="RLL114" s="156"/>
      <c r="RLM114" s="156"/>
      <c r="RLN114" s="156"/>
      <c r="RLO114" s="156"/>
      <c r="RLP114" s="156"/>
      <c r="RLQ114" s="156"/>
      <c r="RLR114" s="156"/>
      <c r="RLS114" s="156"/>
      <c r="RLT114" s="156"/>
      <c r="RLU114" s="156"/>
      <c r="RLV114" s="156"/>
      <c r="RLW114" s="156"/>
      <c r="RLX114" s="156"/>
      <c r="RLY114" s="156"/>
      <c r="RLZ114" s="156"/>
      <c r="RMA114" s="156"/>
      <c r="RMB114" s="156"/>
      <c r="RMC114" s="156"/>
      <c r="RMD114" s="156"/>
      <c r="RME114" s="156"/>
      <c r="RMF114" s="156"/>
      <c r="RMG114" s="156"/>
      <c r="RMH114" s="156"/>
      <c r="RMI114" s="156"/>
      <c r="RMJ114" s="156"/>
      <c r="RMK114" s="156"/>
      <c r="RML114" s="156"/>
      <c r="RMM114" s="156"/>
      <c r="RMN114" s="156"/>
      <c r="RMO114" s="156"/>
      <c r="RMP114" s="156"/>
      <c r="RMQ114" s="156"/>
      <c r="RMR114" s="156"/>
      <c r="RMS114" s="156"/>
      <c r="RMT114" s="156"/>
      <c r="RMU114" s="156"/>
      <c r="RMV114" s="156"/>
      <c r="RMW114" s="156"/>
      <c r="RMX114" s="156"/>
      <c r="RMY114" s="156"/>
      <c r="RMZ114" s="156"/>
      <c r="RNA114" s="156"/>
      <c r="RNB114" s="156"/>
      <c r="RNC114" s="156"/>
      <c r="RND114" s="156"/>
      <c r="RNE114" s="156"/>
      <c r="RNF114" s="156"/>
      <c r="RNG114" s="156"/>
      <c r="RNH114" s="156"/>
      <c r="RNI114" s="156"/>
      <c r="RNJ114" s="156"/>
      <c r="RNK114" s="156"/>
      <c r="RNL114" s="156"/>
      <c r="RNM114" s="156"/>
      <c r="RNN114" s="156"/>
      <c r="RNO114" s="156"/>
      <c r="RNP114" s="156"/>
      <c r="RNQ114" s="156"/>
      <c r="RNR114" s="156"/>
      <c r="RNS114" s="156"/>
      <c r="RNT114" s="156"/>
      <c r="RNU114" s="156"/>
      <c r="RNV114" s="156"/>
      <c r="RNW114" s="156"/>
      <c r="RNX114" s="156"/>
      <c r="RNY114" s="156"/>
      <c r="RNZ114" s="156"/>
      <c r="ROA114" s="156"/>
      <c r="ROB114" s="156"/>
      <c r="ROC114" s="156"/>
      <c r="ROD114" s="156"/>
      <c r="ROE114" s="156"/>
      <c r="ROF114" s="156"/>
      <c r="ROG114" s="156"/>
      <c r="ROH114" s="156"/>
      <c r="ROI114" s="156"/>
      <c r="ROJ114" s="156"/>
      <c r="ROK114" s="156"/>
      <c r="ROL114" s="156"/>
      <c r="ROM114" s="156"/>
      <c r="RON114" s="156"/>
      <c r="ROO114" s="156"/>
      <c r="ROP114" s="156"/>
      <c r="ROQ114" s="156"/>
      <c r="ROR114" s="156"/>
      <c r="ROS114" s="156"/>
      <c r="ROT114" s="156"/>
      <c r="ROU114" s="156"/>
      <c r="ROV114" s="156"/>
      <c r="ROW114" s="156"/>
      <c r="ROX114" s="156"/>
      <c r="ROY114" s="156"/>
      <c r="ROZ114" s="156"/>
      <c r="RPA114" s="156"/>
      <c r="RPB114" s="156"/>
      <c r="RPC114" s="156"/>
      <c r="RPD114" s="156"/>
      <c r="RPE114" s="156"/>
      <c r="RPF114" s="156"/>
      <c r="RPG114" s="156"/>
      <c r="RPH114" s="156"/>
      <c r="RPI114" s="156"/>
      <c r="RPJ114" s="156"/>
      <c r="RPK114" s="156"/>
      <c r="RPL114" s="156"/>
      <c r="RPM114" s="156"/>
      <c r="RPN114" s="156"/>
      <c r="RPO114" s="156"/>
      <c r="RPP114" s="156"/>
      <c r="RPQ114" s="156"/>
      <c r="RPR114" s="156"/>
      <c r="RPS114" s="156"/>
      <c r="RPT114" s="156"/>
      <c r="RPU114" s="156"/>
      <c r="RPV114" s="156"/>
      <c r="RPW114" s="156"/>
      <c r="RPX114" s="156"/>
      <c r="RPY114" s="156"/>
      <c r="RPZ114" s="156"/>
      <c r="RQA114" s="156"/>
      <c r="RQB114" s="156"/>
      <c r="RQC114" s="156"/>
      <c r="RQD114" s="156"/>
      <c r="RQE114" s="156"/>
      <c r="RQF114" s="156"/>
      <c r="RQG114" s="156"/>
      <c r="RQH114" s="156"/>
      <c r="RQI114" s="156"/>
      <c r="RQJ114" s="156"/>
      <c r="RQK114" s="156"/>
      <c r="RQL114" s="156"/>
      <c r="RQM114" s="156"/>
      <c r="RQN114" s="156"/>
      <c r="RQO114" s="156"/>
      <c r="RQP114" s="156"/>
      <c r="RQQ114" s="156"/>
      <c r="RQR114" s="156"/>
      <c r="RQS114" s="156"/>
      <c r="RQT114" s="156"/>
      <c r="RQU114" s="156"/>
      <c r="RQV114" s="156"/>
      <c r="RQW114" s="156"/>
      <c r="RQX114" s="156"/>
      <c r="RQY114" s="156"/>
      <c r="RQZ114" s="156"/>
      <c r="RRA114" s="156"/>
      <c r="RRB114" s="156"/>
      <c r="RRC114" s="156"/>
      <c r="RRD114" s="156"/>
      <c r="RRE114" s="156"/>
      <c r="RRF114" s="156"/>
      <c r="RRG114" s="156"/>
      <c r="RRH114" s="156"/>
      <c r="RRI114" s="156"/>
      <c r="RRJ114" s="156"/>
      <c r="RRK114" s="156"/>
      <c r="RRL114" s="156"/>
      <c r="RRM114" s="156"/>
      <c r="RRN114" s="156"/>
      <c r="RRO114" s="156"/>
      <c r="RRP114" s="156"/>
      <c r="RRQ114" s="156"/>
      <c r="RRR114" s="156"/>
      <c r="RRS114" s="156"/>
      <c r="RRT114" s="156"/>
      <c r="RRU114" s="156"/>
      <c r="RRV114" s="156"/>
      <c r="RRW114" s="156"/>
      <c r="RRX114" s="156"/>
      <c r="RRY114" s="156"/>
      <c r="RRZ114" s="156"/>
      <c r="RSA114" s="156"/>
      <c r="RSB114" s="156"/>
      <c r="RSC114" s="156"/>
      <c r="RSD114" s="156"/>
      <c r="RSE114" s="156"/>
      <c r="RSF114" s="156"/>
      <c r="RSG114" s="156"/>
      <c r="RSH114" s="156"/>
      <c r="RSI114" s="156"/>
      <c r="RSJ114" s="156"/>
      <c r="RSK114" s="156"/>
      <c r="RSL114" s="156"/>
      <c r="RSM114" s="156"/>
      <c r="RSN114" s="156"/>
      <c r="RSO114" s="156"/>
      <c r="RSP114" s="156"/>
      <c r="RSQ114" s="156"/>
      <c r="RSR114" s="156"/>
      <c r="RSS114" s="156"/>
      <c r="RST114" s="156"/>
      <c r="RSU114" s="156"/>
      <c r="RSV114" s="156"/>
      <c r="RSW114" s="156"/>
      <c r="RSX114" s="156"/>
      <c r="RSY114" s="156"/>
      <c r="RSZ114" s="156"/>
      <c r="RTA114" s="156"/>
      <c r="RTB114" s="156"/>
      <c r="RTC114" s="156"/>
      <c r="RTD114" s="156"/>
      <c r="RTE114" s="156"/>
      <c r="RTF114" s="156"/>
      <c r="RTG114" s="156"/>
      <c r="RTH114" s="156"/>
      <c r="RTI114" s="156"/>
      <c r="RTJ114" s="156"/>
      <c r="RTK114" s="156"/>
      <c r="RTL114" s="156"/>
      <c r="RTM114" s="156"/>
      <c r="RTN114" s="156"/>
      <c r="RTO114" s="156"/>
      <c r="RTP114" s="156"/>
      <c r="RTQ114" s="156"/>
      <c r="RTR114" s="156"/>
      <c r="RTS114" s="156"/>
      <c r="RTT114" s="156"/>
      <c r="RTU114" s="156"/>
      <c r="RTV114" s="156"/>
      <c r="RTW114" s="156"/>
      <c r="RTX114" s="156"/>
      <c r="RTY114" s="156"/>
      <c r="RTZ114" s="156"/>
      <c r="RUA114" s="156"/>
      <c r="RUB114" s="156"/>
      <c r="RUC114" s="156"/>
      <c r="RUD114" s="156"/>
      <c r="RUE114" s="156"/>
      <c r="RUF114" s="156"/>
      <c r="RUG114" s="156"/>
      <c r="RUH114" s="156"/>
      <c r="RUI114" s="156"/>
      <c r="RUJ114" s="156"/>
      <c r="RUK114" s="156"/>
      <c r="RUL114" s="156"/>
      <c r="RUM114" s="156"/>
      <c r="RUN114" s="156"/>
      <c r="RUO114" s="156"/>
      <c r="RUP114" s="156"/>
      <c r="RUQ114" s="156"/>
      <c r="RUR114" s="156"/>
      <c r="RUS114" s="156"/>
      <c r="RUT114" s="156"/>
      <c r="RUU114" s="156"/>
      <c r="RUV114" s="156"/>
      <c r="RUW114" s="156"/>
      <c r="RUX114" s="156"/>
      <c r="RUY114" s="156"/>
      <c r="RUZ114" s="156"/>
      <c r="RVA114" s="156"/>
      <c r="RVB114" s="156"/>
      <c r="RVC114" s="156"/>
      <c r="RVD114" s="156"/>
      <c r="RVE114" s="156"/>
      <c r="RVF114" s="156"/>
      <c r="RVG114" s="156"/>
      <c r="RVH114" s="156"/>
      <c r="RVI114" s="156"/>
      <c r="RVJ114" s="156"/>
      <c r="RVK114" s="156"/>
      <c r="RVL114" s="156"/>
      <c r="RVM114" s="156"/>
      <c r="RVN114" s="156"/>
      <c r="RVO114" s="156"/>
      <c r="RVP114" s="156"/>
      <c r="RVQ114" s="156"/>
      <c r="RVR114" s="156"/>
      <c r="RVS114" s="156"/>
      <c r="RVT114" s="156"/>
      <c r="RVU114" s="156"/>
      <c r="RVV114" s="156"/>
      <c r="RVW114" s="156"/>
      <c r="RVX114" s="156"/>
      <c r="RVY114" s="156"/>
      <c r="RVZ114" s="156"/>
      <c r="RWA114" s="156"/>
      <c r="RWB114" s="156"/>
      <c r="RWC114" s="156"/>
      <c r="RWD114" s="156"/>
      <c r="RWE114" s="156"/>
      <c r="RWF114" s="156"/>
      <c r="RWG114" s="156"/>
      <c r="RWH114" s="156"/>
      <c r="RWI114" s="156"/>
      <c r="RWJ114" s="156"/>
      <c r="RWK114" s="156"/>
      <c r="RWL114" s="156"/>
      <c r="RWM114" s="156"/>
      <c r="RWN114" s="156"/>
      <c r="RWO114" s="156"/>
      <c r="RWP114" s="156"/>
      <c r="RWQ114" s="156"/>
      <c r="RWR114" s="156"/>
      <c r="RWS114" s="156"/>
      <c r="RWT114" s="156"/>
      <c r="RWU114" s="156"/>
      <c r="RWV114" s="156"/>
      <c r="RWW114" s="156"/>
      <c r="RWX114" s="156"/>
      <c r="RWY114" s="156"/>
      <c r="RWZ114" s="156"/>
      <c r="RXA114" s="156"/>
      <c r="RXB114" s="156"/>
      <c r="RXC114" s="156"/>
      <c r="RXD114" s="156"/>
      <c r="RXE114" s="156"/>
      <c r="RXF114" s="156"/>
      <c r="RXG114" s="156"/>
      <c r="RXH114" s="156"/>
      <c r="RXI114" s="156"/>
      <c r="RXJ114" s="156"/>
      <c r="RXK114" s="156"/>
      <c r="RXL114" s="156"/>
      <c r="RXM114" s="156"/>
      <c r="RXN114" s="156"/>
      <c r="RXO114" s="156"/>
      <c r="RXP114" s="156"/>
      <c r="RXQ114" s="156"/>
      <c r="RXR114" s="156"/>
      <c r="RXS114" s="156"/>
      <c r="RXT114" s="156"/>
      <c r="RXU114" s="156"/>
      <c r="RXV114" s="156"/>
      <c r="RXW114" s="156"/>
      <c r="RXX114" s="156"/>
      <c r="RXY114" s="156"/>
      <c r="RXZ114" s="156"/>
      <c r="RYA114" s="156"/>
      <c r="RYB114" s="156"/>
      <c r="RYC114" s="156"/>
      <c r="RYD114" s="156"/>
      <c r="RYE114" s="156"/>
      <c r="RYF114" s="156"/>
      <c r="RYG114" s="156"/>
      <c r="RYH114" s="156"/>
      <c r="RYI114" s="156"/>
      <c r="RYJ114" s="156"/>
      <c r="RYK114" s="156"/>
      <c r="RYL114" s="156"/>
      <c r="RYM114" s="156"/>
      <c r="RYN114" s="156"/>
      <c r="RYO114" s="156"/>
      <c r="RYP114" s="156"/>
      <c r="RYQ114" s="156"/>
      <c r="RYR114" s="156"/>
      <c r="RYS114" s="156"/>
      <c r="RYT114" s="156"/>
      <c r="RYU114" s="156"/>
      <c r="RYV114" s="156"/>
      <c r="RYW114" s="156"/>
      <c r="RYX114" s="156"/>
      <c r="RYY114" s="156"/>
      <c r="RYZ114" s="156"/>
      <c r="RZA114" s="156"/>
      <c r="RZB114" s="156"/>
      <c r="RZC114" s="156"/>
      <c r="RZD114" s="156"/>
      <c r="RZE114" s="156"/>
      <c r="RZF114" s="156"/>
      <c r="RZG114" s="156"/>
      <c r="RZH114" s="156"/>
      <c r="RZI114" s="156"/>
      <c r="RZJ114" s="156"/>
      <c r="RZK114" s="156"/>
      <c r="RZL114" s="156"/>
      <c r="RZM114" s="156"/>
      <c r="RZN114" s="156"/>
      <c r="RZO114" s="156"/>
      <c r="RZP114" s="156"/>
      <c r="RZQ114" s="156"/>
      <c r="RZR114" s="156"/>
      <c r="RZS114" s="156"/>
      <c r="RZT114" s="156"/>
      <c r="RZU114" s="156"/>
      <c r="RZV114" s="156"/>
      <c r="RZW114" s="156"/>
      <c r="RZX114" s="156"/>
      <c r="RZY114" s="156"/>
      <c r="RZZ114" s="156"/>
      <c r="SAA114" s="156"/>
      <c r="SAB114" s="156"/>
      <c r="SAC114" s="156"/>
      <c r="SAD114" s="156"/>
      <c r="SAE114" s="156"/>
      <c r="SAF114" s="156"/>
      <c r="SAG114" s="156"/>
      <c r="SAH114" s="156"/>
      <c r="SAI114" s="156"/>
      <c r="SAJ114" s="156"/>
      <c r="SAK114" s="156"/>
      <c r="SAL114" s="156"/>
      <c r="SAM114" s="156"/>
      <c r="SAN114" s="156"/>
      <c r="SAO114" s="156"/>
      <c r="SAP114" s="156"/>
      <c r="SAQ114" s="156"/>
      <c r="SAR114" s="156"/>
      <c r="SAS114" s="156"/>
      <c r="SAT114" s="156"/>
      <c r="SAU114" s="156"/>
      <c r="SAV114" s="156"/>
      <c r="SAW114" s="156"/>
      <c r="SAX114" s="156"/>
      <c r="SAY114" s="156"/>
      <c r="SAZ114" s="156"/>
      <c r="SBA114" s="156"/>
      <c r="SBB114" s="156"/>
      <c r="SBC114" s="156"/>
      <c r="SBD114" s="156"/>
      <c r="SBE114" s="156"/>
      <c r="SBF114" s="156"/>
      <c r="SBG114" s="156"/>
      <c r="SBH114" s="156"/>
      <c r="SBI114" s="156"/>
      <c r="SBJ114" s="156"/>
      <c r="SBK114" s="156"/>
      <c r="SBL114" s="156"/>
      <c r="SBM114" s="156"/>
      <c r="SBN114" s="156"/>
      <c r="SBO114" s="156"/>
      <c r="SBP114" s="156"/>
      <c r="SBQ114" s="156"/>
      <c r="SBR114" s="156"/>
      <c r="SBS114" s="156"/>
      <c r="SBT114" s="156"/>
      <c r="SBU114" s="156"/>
      <c r="SBV114" s="156"/>
      <c r="SBW114" s="156"/>
      <c r="SBX114" s="156"/>
      <c r="SBY114" s="156"/>
      <c r="SBZ114" s="156"/>
      <c r="SCA114" s="156"/>
      <c r="SCB114" s="156"/>
      <c r="SCC114" s="156"/>
      <c r="SCD114" s="156"/>
      <c r="SCE114" s="156"/>
      <c r="SCF114" s="156"/>
      <c r="SCG114" s="156"/>
      <c r="SCH114" s="156"/>
      <c r="SCI114" s="156"/>
      <c r="SCJ114" s="156"/>
      <c r="SCK114" s="156"/>
      <c r="SCL114" s="156"/>
      <c r="SCM114" s="156"/>
      <c r="SCN114" s="156"/>
      <c r="SCO114" s="156"/>
      <c r="SCP114" s="156"/>
      <c r="SCQ114" s="156"/>
      <c r="SCR114" s="156"/>
      <c r="SCS114" s="156"/>
      <c r="SCT114" s="156"/>
      <c r="SCU114" s="156"/>
      <c r="SCV114" s="156"/>
      <c r="SCW114" s="156"/>
      <c r="SCX114" s="156"/>
      <c r="SCY114" s="156"/>
      <c r="SCZ114" s="156"/>
      <c r="SDA114" s="156"/>
      <c r="SDB114" s="156"/>
      <c r="SDC114" s="156"/>
      <c r="SDD114" s="156"/>
      <c r="SDE114" s="156"/>
      <c r="SDF114" s="156"/>
      <c r="SDG114" s="156"/>
      <c r="SDH114" s="156"/>
      <c r="SDI114" s="156"/>
      <c r="SDJ114" s="156"/>
      <c r="SDK114" s="156"/>
      <c r="SDL114" s="156"/>
      <c r="SDM114" s="156"/>
      <c r="SDN114" s="156"/>
      <c r="SDO114" s="156"/>
      <c r="SDP114" s="156"/>
      <c r="SDQ114" s="156"/>
      <c r="SDR114" s="156"/>
      <c r="SDS114" s="156"/>
      <c r="SDT114" s="156"/>
      <c r="SDU114" s="156"/>
      <c r="SDV114" s="156"/>
      <c r="SDW114" s="156"/>
      <c r="SDX114" s="156"/>
      <c r="SDY114" s="156"/>
      <c r="SDZ114" s="156"/>
      <c r="SEA114" s="156"/>
      <c r="SEB114" s="156"/>
      <c r="SEC114" s="156"/>
      <c r="SED114" s="156"/>
      <c r="SEE114" s="156"/>
      <c r="SEF114" s="156"/>
      <c r="SEG114" s="156"/>
      <c r="SEH114" s="156"/>
      <c r="SEI114" s="156"/>
      <c r="SEJ114" s="156"/>
      <c r="SEK114" s="156"/>
      <c r="SEL114" s="156"/>
      <c r="SEM114" s="156"/>
      <c r="SEN114" s="156"/>
      <c r="SEO114" s="156"/>
      <c r="SEP114" s="156"/>
      <c r="SEQ114" s="156"/>
      <c r="SER114" s="156"/>
      <c r="SES114" s="156"/>
      <c r="SET114" s="156"/>
      <c r="SEU114" s="156"/>
      <c r="SEV114" s="156"/>
      <c r="SEW114" s="156"/>
      <c r="SEX114" s="156"/>
      <c r="SEY114" s="156"/>
      <c r="SEZ114" s="156"/>
      <c r="SFA114" s="156"/>
      <c r="SFB114" s="156"/>
      <c r="SFC114" s="156"/>
      <c r="SFD114" s="156"/>
      <c r="SFE114" s="156"/>
      <c r="SFF114" s="156"/>
      <c r="SFG114" s="156"/>
      <c r="SFH114" s="156"/>
      <c r="SFI114" s="156"/>
      <c r="SFJ114" s="156"/>
      <c r="SFK114" s="156"/>
      <c r="SFL114" s="156"/>
      <c r="SFM114" s="156"/>
      <c r="SFN114" s="156"/>
      <c r="SFO114" s="156"/>
      <c r="SFP114" s="156"/>
      <c r="SFQ114" s="156"/>
      <c r="SFR114" s="156"/>
      <c r="SFS114" s="156"/>
      <c r="SFT114" s="156"/>
      <c r="SFU114" s="156"/>
      <c r="SFV114" s="156"/>
      <c r="SFW114" s="156"/>
      <c r="SFX114" s="156"/>
      <c r="SFY114" s="156"/>
      <c r="SFZ114" s="156"/>
      <c r="SGA114" s="156"/>
      <c r="SGB114" s="156"/>
      <c r="SGC114" s="156"/>
      <c r="SGD114" s="156"/>
      <c r="SGE114" s="156"/>
      <c r="SGF114" s="156"/>
      <c r="SGG114" s="156"/>
      <c r="SGH114" s="156"/>
      <c r="SGI114" s="156"/>
      <c r="SGJ114" s="156"/>
      <c r="SGK114" s="156"/>
      <c r="SGL114" s="156"/>
      <c r="SGM114" s="156"/>
      <c r="SGN114" s="156"/>
      <c r="SGO114" s="156"/>
      <c r="SGP114" s="156"/>
      <c r="SGQ114" s="156"/>
      <c r="SGR114" s="156"/>
      <c r="SGS114" s="156"/>
      <c r="SGT114" s="156"/>
      <c r="SGU114" s="156"/>
      <c r="SGV114" s="156"/>
      <c r="SGW114" s="156"/>
      <c r="SGX114" s="156"/>
      <c r="SGY114" s="156"/>
      <c r="SGZ114" s="156"/>
      <c r="SHA114" s="156"/>
      <c r="SHB114" s="156"/>
      <c r="SHC114" s="156"/>
      <c r="SHD114" s="156"/>
      <c r="SHE114" s="156"/>
      <c r="SHF114" s="156"/>
      <c r="SHG114" s="156"/>
      <c r="SHH114" s="156"/>
      <c r="SHI114" s="156"/>
      <c r="SHJ114" s="156"/>
      <c r="SHK114" s="156"/>
      <c r="SHL114" s="156"/>
      <c r="SHM114" s="156"/>
      <c r="SHN114" s="156"/>
      <c r="SHO114" s="156"/>
      <c r="SHP114" s="156"/>
      <c r="SHQ114" s="156"/>
      <c r="SHR114" s="156"/>
      <c r="SHS114" s="156"/>
      <c r="SHT114" s="156"/>
      <c r="SHU114" s="156"/>
      <c r="SHV114" s="156"/>
      <c r="SHW114" s="156"/>
      <c r="SHX114" s="156"/>
      <c r="SHY114" s="156"/>
      <c r="SHZ114" s="156"/>
      <c r="SIA114" s="156"/>
      <c r="SIB114" s="156"/>
      <c r="SIC114" s="156"/>
      <c r="SID114" s="156"/>
      <c r="SIE114" s="156"/>
      <c r="SIF114" s="156"/>
      <c r="SIG114" s="156"/>
      <c r="SIH114" s="156"/>
      <c r="SII114" s="156"/>
      <c r="SIJ114" s="156"/>
      <c r="SIK114" s="156"/>
      <c r="SIL114" s="156"/>
      <c r="SIM114" s="156"/>
      <c r="SIN114" s="156"/>
      <c r="SIO114" s="156"/>
      <c r="SIP114" s="156"/>
      <c r="SIQ114" s="156"/>
      <c r="SIR114" s="156"/>
      <c r="SIS114" s="156"/>
      <c r="SIT114" s="156"/>
      <c r="SIU114" s="156"/>
      <c r="SIV114" s="156"/>
      <c r="SIW114" s="156"/>
      <c r="SIX114" s="156"/>
      <c r="SIY114" s="156"/>
      <c r="SIZ114" s="156"/>
      <c r="SJA114" s="156"/>
      <c r="SJB114" s="156"/>
      <c r="SJC114" s="156"/>
      <c r="SJD114" s="156"/>
      <c r="SJE114" s="156"/>
      <c r="SJF114" s="156"/>
      <c r="SJG114" s="156"/>
      <c r="SJH114" s="156"/>
      <c r="SJI114" s="156"/>
      <c r="SJJ114" s="156"/>
      <c r="SJK114" s="156"/>
      <c r="SJL114" s="156"/>
      <c r="SJM114" s="156"/>
      <c r="SJN114" s="156"/>
      <c r="SJO114" s="156"/>
      <c r="SJP114" s="156"/>
      <c r="SJQ114" s="156"/>
      <c r="SJR114" s="156"/>
      <c r="SJS114" s="156"/>
      <c r="SJT114" s="156"/>
      <c r="SJU114" s="156"/>
      <c r="SJV114" s="156"/>
      <c r="SJW114" s="156"/>
      <c r="SJX114" s="156"/>
      <c r="SJY114" s="156"/>
      <c r="SJZ114" s="156"/>
      <c r="SKA114" s="156"/>
      <c r="SKB114" s="156"/>
      <c r="SKC114" s="156"/>
      <c r="SKD114" s="156"/>
      <c r="SKE114" s="156"/>
      <c r="SKF114" s="156"/>
      <c r="SKG114" s="156"/>
      <c r="SKH114" s="156"/>
      <c r="SKI114" s="156"/>
      <c r="SKJ114" s="156"/>
      <c r="SKK114" s="156"/>
      <c r="SKL114" s="156"/>
      <c r="SKM114" s="156"/>
      <c r="SKN114" s="156"/>
      <c r="SKO114" s="156"/>
      <c r="SKP114" s="156"/>
      <c r="SKQ114" s="156"/>
      <c r="SKR114" s="156"/>
      <c r="SKS114" s="156"/>
      <c r="SKT114" s="156"/>
      <c r="SKU114" s="156"/>
      <c r="SKV114" s="156"/>
      <c r="SKW114" s="156"/>
      <c r="SKX114" s="156"/>
      <c r="SKY114" s="156"/>
      <c r="SKZ114" s="156"/>
      <c r="SLA114" s="156"/>
      <c r="SLB114" s="156"/>
      <c r="SLC114" s="156"/>
      <c r="SLD114" s="156"/>
      <c r="SLE114" s="156"/>
      <c r="SLF114" s="156"/>
      <c r="SLG114" s="156"/>
      <c r="SLH114" s="156"/>
      <c r="SLI114" s="156"/>
      <c r="SLJ114" s="156"/>
      <c r="SLK114" s="156"/>
      <c r="SLL114" s="156"/>
      <c r="SLM114" s="156"/>
      <c r="SLN114" s="156"/>
      <c r="SLO114" s="156"/>
      <c r="SLP114" s="156"/>
      <c r="SLQ114" s="156"/>
      <c r="SLR114" s="156"/>
      <c r="SLS114" s="156"/>
      <c r="SLT114" s="156"/>
      <c r="SLU114" s="156"/>
      <c r="SLV114" s="156"/>
      <c r="SLW114" s="156"/>
      <c r="SLX114" s="156"/>
      <c r="SLY114" s="156"/>
      <c r="SLZ114" s="156"/>
      <c r="SMA114" s="156"/>
      <c r="SMB114" s="156"/>
      <c r="SMC114" s="156"/>
      <c r="SMD114" s="156"/>
      <c r="SME114" s="156"/>
      <c r="SMF114" s="156"/>
      <c r="SMG114" s="156"/>
      <c r="SMH114" s="156"/>
      <c r="SMI114" s="156"/>
      <c r="SMJ114" s="156"/>
      <c r="SMK114" s="156"/>
      <c r="SML114" s="156"/>
      <c r="SMM114" s="156"/>
      <c r="SMN114" s="156"/>
      <c r="SMO114" s="156"/>
      <c r="SMP114" s="156"/>
      <c r="SMQ114" s="156"/>
      <c r="SMR114" s="156"/>
      <c r="SMS114" s="156"/>
      <c r="SMT114" s="156"/>
      <c r="SMU114" s="156"/>
      <c r="SMV114" s="156"/>
      <c r="SMW114" s="156"/>
      <c r="SMX114" s="156"/>
      <c r="SMY114" s="156"/>
      <c r="SMZ114" s="156"/>
      <c r="SNA114" s="156"/>
      <c r="SNB114" s="156"/>
      <c r="SNC114" s="156"/>
      <c r="SND114" s="156"/>
      <c r="SNE114" s="156"/>
      <c r="SNF114" s="156"/>
      <c r="SNG114" s="156"/>
      <c r="SNH114" s="156"/>
      <c r="SNI114" s="156"/>
      <c r="SNJ114" s="156"/>
      <c r="SNK114" s="156"/>
      <c r="SNL114" s="156"/>
      <c r="SNM114" s="156"/>
      <c r="SNN114" s="156"/>
      <c r="SNO114" s="156"/>
      <c r="SNP114" s="156"/>
      <c r="SNQ114" s="156"/>
      <c r="SNR114" s="156"/>
      <c r="SNS114" s="156"/>
      <c r="SNT114" s="156"/>
      <c r="SNU114" s="156"/>
      <c r="SNV114" s="156"/>
      <c r="SNW114" s="156"/>
      <c r="SNX114" s="156"/>
      <c r="SNY114" s="156"/>
      <c r="SNZ114" s="156"/>
      <c r="SOA114" s="156"/>
      <c r="SOB114" s="156"/>
      <c r="SOC114" s="156"/>
      <c r="SOD114" s="156"/>
      <c r="SOE114" s="156"/>
      <c r="SOF114" s="156"/>
      <c r="SOG114" s="156"/>
      <c r="SOH114" s="156"/>
      <c r="SOI114" s="156"/>
      <c r="SOJ114" s="156"/>
      <c r="SOK114" s="156"/>
      <c r="SOL114" s="156"/>
      <c r="SOM114" s="156"/>
      <c r="SON114" s="156"/>
      <c r="SOO114" s="156"/>
      <c r="SOP114" s="156"/>
      <c r="SOQ114" s="156"/>
      <c r="SOR114" s="156"/>
      <c r="SOS114" s="156"/>
      <c r="SOT114" s="156"/>
      <c r="SOU114" s="156"/>
      <c r="SOV114" s="156"/>
      <c r="SOW114" s="156"/>
      <c r="SOX114" s="156"/>
      <c r="SOY114" s="156"/>
      <c r="SOZ114" s="156"/>
      <c r="SPA114" s="156"/>
      <c r="SPB114" s="156"/>
      <c r="SPC114" s="156"/>
      <c r="SPD114" s="156"/>
      <c r="SPE114" s="156"/>
      <c r="SPF114" s="156"/>
      <c r="SPG114" s="156"/>
      <c r="SPH114" s="156"/>
      <c r="SPI114" s="156"/>
      <c r="SPJ114" s="156"/>
      <c r="SPK114" s="156"/>
      <c r="SPL114" s="156"/>
      <c r="SPM114" s="156"/>
      <c r="SPN114" s="156"/>
      <c r="SPO114" s="156"/>
      <c r="SPP114" s="156"/>
      <c r="SPQ114" s="156"/>
      <c r="SPR114" s="156"/>
      <c r="SPS114" s="156"/>
      <c r="SPT114" s="156"/>
      <c r="SPU114" s="156"/>
      <c r="SPV114" s="156"/>
      <c r="SPW114" s="156"/>
      <c r="SPX114" s="156"/>
      <c r="SPY114" s="156"/>
      <c r="SPZ114" s="156"/>
      <c r="SQA114" s="156"/>
      <c r="SQB114" s="156"/>
      <c r="SQC114" s="156"/>
      <c r="SQD114" s="156"/>
      <c r="SQE114" s="156"/>
      <c r="SQF114" s="156"/>
      <c r="SQG114" s="156"/>
      <c r="SQH114" s="156"/>
      <c r="SQI114" s="156"/>
      <c r="SQJ114" s="156"/>
      <c r="SQK114" s="156"/>
      <c r="SQL114" s="156"/>
      <c r="SQM114" s="156"/>
      <c r="SQN114" s="156"/>
      <c r="SQO114" s="156"/>
      <c r="SQP114" s="156"/>
      <c r="SQQ114" s="156"/>
      <c r="SQR114" s="156"/>
      <c r="SQS114" s="156"/>
      <c r="SQT114" s="156"/>
      <c r="SQU114" s="156"/>
      <c r="SQV114" s="156"/>
      <c r="SQW114" s="156"/>
      <c r="SQX114" s="156"/>
      <c r="SQY114" s="156"/>
      <c r="SQZ114" s="156"/>
      <c r="SRA114" s="156"/>
      <c r="SRB114" s="156"/>
      <c r="SRC114" s="156"/>
      <c r="SRD114" s="156"/>
      <c r="SRE114" s="156"/>
      <c r="SRF114" s="156"/>
      <c r="SRG114" s="156"/>
      <c r="SRH114" s="156"/>
      <c r="SRI114" s="156"/>
      <c r="SRJ114" s="156"/>
      <c r="SRK114" s="156"/>
      <c r="SRL114" s="156"/>
      <c r="SRM114" s="156"/>
      <c r="SRN114" s="156"/>
      <c r="SRO114" s="156"/>
      <c r="SRP114" s="156"/>
      <c r="SRQ114" s="156"/>
      <c r="SRR114" s="156"/>
      <c r="SRS114" s="156"/>
      <c r="SRT114" s="156"/>
      <c r="SRU114" s="156"/>
      <c r="SRV114" s="156"/>
      <c r="SRW114" s="156"/>
      <c r="SRX114" s="156"/>
      <c r="SRY114" s="156"/>
      <c r="SRZ114" s="156"/>
      <c r="SSA114" s="156"/>
      <c r="SSB114" s="156"/>
      <c r="SSC114" s="156"/>
      <c r="SSD114" s="156"/>
      <c r="SSE114" s="156"/>
      <c r="SSF114" s="156"/>
      <c r="SSG114" s="156"/>
      <c r="SSH114" s="156"/>
      <c r="SSI114" s="156"/>
      <c r="SSJ114" s="156"/>
      <c r="SSK114" s="156"/>
      <c r="SSL114" s="156"/>
      <c r="SSM114" s="156"/>
      <c r="SSN114" s="156"/>
      <c r="SSO114" s="156"/>
      <c r="SSP114" s="156"/>
      <c r="SSQ114" s="156"/>
      <c r="SSR114" s="156"/>
      <c r="SSS114" s="156"/>
      <c r="SST114" s="156"/>
      <c r="SSU114" s="156"/>
      <c r="SSV114" s="156"/>
      <c r="SSW114" s="156"/>
      <c r="SSX114" s="156"/>
      <c r="SSY114" s="156"/>
      <c r="SSZ114" s="156"/>
      <c r="STA114" s="156"/>
      <c r="STB114" s="156"/>
      <c r="STC114" s="156"/>
      <c r="STD114" s="156"/>
      <c r="STE114" s="156"/>
      <c r="STF114" s="156"/>
      <c r="STG114" s="156"/>
      <c r="STH114" s="156"/>
      <c r="STI114" s="156"/>
      <c r="STJ114" s="156"/>
      <c r="STK114" s="156"/>
      <c r="STL114" s="156"/>
      <c r="STM114" s="156"/>
      <c r="STN114" s="156"/>
      <c r="STO114" s="156"/>
      <c r="STP114" s="156"/>
      <c r="STQ114" s="156"/>
      <c r="STR114" s="156"/>
      <c r="STS114" s="156"/>
      <c r="STT114" s="156"/>
      <c r="STU114" s="156"/>
      <c r="STV114" s="156"/>
      <c r="STW114" s="156"/>
      <c r="STX114" s="156"/>
      <c r="STY114" s="156"/>
      <c r="STZ114" s="156"/>
      <c r="SUA114" s="156"/>
      <c r="SUB114" s="156"/>
      <c r="SUC114" s="156"/>
      <c r="SUD114" s="156"/>
      <c r="SUE114" s="156"/>
      <c r="SUF114" s="156"/>
      <c r="SUG114" s="156"/>
      <c r="SUH114" s="156"/>
      <c r="SUI114" s="156"/>
      <c r="SUJ114" s="156"/>
      <c r="SUK114" s="156"/>
      <c r="SUL114" s="156"/>
      <c r="SUM114" s="156"/>
      <c r="SUN114" s="156"/>
      <c r="SUO114" s="156"/>
      <c r="SUP114" s="156"/>
      <c r="SUQ114" s="156"/>
      <c r="SUR114" s="156"/>
      <c r="SUS114" s="156"/>
      <c r="SUT114" s="156"/>
      <c r="SUU114" s="156"/>
      <c r="SUV114" s="156"/>
      <c r="SUW114" s="156"/>
      <c r="SUX114" s="156"/>
      <c r="SUY114" s="156"/>
      <c r="SUZ114" s="156"/>
      <c r="SVA114" s="156"/>
      <c r="SVB114" s="156"/>
      <c r="SVC114" s="156"/>
      <c r="SVD114" s="156"/>
      <c r="SVE114" s="156"/>
      <c r="SVF114" s="156"/>
      <c r="SVG114" s="156"/>
      <c r="SVH114" s="156"/>
      <c r="SVI114" s="156"/>
      <c r="SVJ114" s="156"/>
      <c r="SVK114" s="156"/>
      <c r="SVL114" s="156"/>
      <c r="SVM114" s="156"/>
      <c r="SVN114" s="156"/>
      <c r="SVO114" s="156"/>
      <c r="SVP114" s="156"/>
      <c r="SVQ114" s="156"/>
      <c r="SVR114" s="156"/>
      <c r="SVS114" s="156"/>
      <c r="SVT114" s="156"/>
      <c r="SVU114" s="156"/>
      <c r="SVV114" s="156"/>
      <c r="SVW114" s="156"/>
      <c r="SVX114" s="156"/>
      <c r="SVY114" s="156"/>
      <c r="SVZ114" s="156"/>
      <c r="SWA114" s="156"/>
      <c r="SWB114" s="156"/>
      <c r="SWC114" s="156"/>
      <c r="SWD114" s="156"/>
      <c r="SWE114" s="156"/>
      <c r="SWF114" s="156"/>
      <c r="SWG114" s="156"/>
      <c r="SWH114" s="156"/>
      <c r="SWI114" s="156"/>
      <c r="SWJ114" s="156"/>
      <c r="SWK114" s="156"/>
      <c r="SWL114" s="156"/>
      <c r="SWM114" s="156"/>
      <c r="SWN114" s="156"/>
      <c r="SWO114" s="156"/>
      <c r="SWP114" s="156"/>
      <c r="SWQ114" s="156"/>
      <c r="SWR114" s="156"/>
      <c r="SWS114" s="156"/>
      <c r="SWT114" s="156"/>
      <c r="SWU114" s="156"/>
      <c r="SWV114" s="156"/>
      <c r="SWW114" s="156"/>
      <c r="SWX114" s="156"/>
      <c r="SWY114" s="156"/>
      <c r="SWZ114" s="156"/>
      <c r="SXA114" s="156"/>
      <c r="SXB114" s="156"/>
      <c r="SXC114" s="156"/>
      <c r="SXD114" s="156"/>
      <c r="SXE114" s="156"/>
      <c r="SXF114" s="156"/>
      <c r="SXG114" s="156"/>
      <c r="SXH114" s="156"/>
      <c r="SXI114" s="156"/>
      <c r="SXJ114" s="156"/>
      <c r="SXK114" s="156"/>
      <c r="SXL114" s="156"/>
      <c r="SXM114" s="156"/>
      <c r="SXN114" s="156"/>
      <c r="SXO114" s="156"/>
      <c r="SXP114" s="156"/>
      <c r="SXQ114" s="156"/>
      <c r="SXR114" s="156"/>
      <c r="SXS114" s="156"/>
      <c r="SXT114" s="156"/>
      <c r="SXU114" s="156"/>
      <c r="SXV114" s="156"/>
      <c r="SXW114" s="156"/>
      <c r="SXX114" s="156"/>
      <c r="SXY114" s="156"/>
      <c r="SXZ114" s="156"/>
      <c r="SYA114" s="156"/>
      <c r="SYB114" s="156"/>
      <c r="SYC114" s="156"/>
      <c r="SYD114" s="156"/>
      <c r="SYE114" s="156"/>
      <c r="SYF114" s="156"/>
      <c r="SYG114" s="156"/>
      <c r="SYH114" s="156"/>
      <c r="SYI114" s="156"/>
      <c r="SYJ114" s="156"/>
      <c r="SYK114" s="156"/>
      <c r="SYL114" s="156"/>
      <c r="SYM114" s="156"/>
      <c r="SYN114" s="156"/>
      <c r="SYO114" s="156"/>
      <c r="SYP114" s="156"/>
      <c r="SYQ114" s="156"/>
      <c r="SYR114" s="156"/>
      <c r="SYS114" s="156"/>
      <c r="SYT114" s="156"/>
      <c r="SYU114" s="156"/>
      <c r="SYV114" s="156"/>
      <c r="SYW114" s="156"/>
      <c r="SYX114" s="156"/>
      <c r="SYY114" s="156"/>
      <c r="SYZ114" s="156"/>
      <c r="SZA114" s="156"/>
      <c r="SZB114" s="156"/>
      <c r="SZC114" s="156"/>
      <c r="SZD114" s="156"/>
      <c r="SZE114" s="156"/>
      <c r="SZF114" s="156"/>
      <c r="SZG114" s="156"/>
      <c r="SZH114" s="156"/>
      <c r="SZI114" s="156"/>
      <c r="SZJ114" s="156"/>
      <c r="SZK114" s="156"/>
      <c r="SZL114" s="156"/>
      <c r="SZM114" s="156"/>
      <c r="SZN114" s="156"/>
      <c r="SZO114" s="156"/>
      <c r="SZP114" s="156"/>
      <c r="SZQ114" s="156"/>
      <c r="SZR114" s="156"/>
      <c r="SZS114" s="156"/>
      <c r="SZT114" s="156"/>
      <c r="SZU114" s="156"/>
      <c r="SZV114" s="156"/>
      <c r="SZW114" s="156"/>
      <c r="SZX114" s="156"/>
      <c r="SZY114" s="156"/>
      <c r="SZZ114" s="156"/>
      <c r="TAA114" s="156"/>
      <c r="TAB114" s="156"/>
      <c r="TAC114" s="156"/>
      <c r="TAD114" s="156"/>
      <c r="TAE114" s="156"/>
      <c r="TAF114" s="156"/>
      <c r="TAG114" s="156"/>
      <c r="TAH114" s="156"/>
      <c r="TAI114" s="156"/>
      <c r="TAJ114" s="156"/>
      <c r="TAK114" s="156"/>
      <c r="TAL114" s="156"/>
      <c r="TAM114" s="156"/>
      <c r="TAN114" s="156"/>
      <c r="TAO114" s="156"/>
      <c r="TAP114" s="156"/>
      <c r="TAQ114" s="156"/>
      <c r="TAR114" s="156"/>
      <c r="TAS114" s="156"/>
      <c r="TAT114" s="156"/>
      <c r="TAU114" s="156"/>
      <c r="TAV114" s="156"/>
      <c r="TAW114" s="156"/>
      <c r="TAX114" s="156"/>
      <c r="TAY114" s="156"/>
      <c r="TAZ114" s="156"/>
      <c r="TBA114" s="156"/>
      <c r="TBB114" s="156"/>
      <c r="TBC114" s="156"/>
      <c r="TBD114" s="156"/>
      <c r="TBE114" s="156"/>
      <c r="TBF114" s="156"/>
      <c r="TBG114" s="156"/>
      <c r="TBH114" s="156"/>
      <c r="TBI114" s="156"/>
      <c r="TBJ114" s="156"/>
      <c r="TBK114" s="156"/>
      <c r="TBL114" s="156"/>
      <c r="TBM114" s="156"/>
      <c r="TBN114" s="156"/>
      <c r="TBO114" s="156"/>
      <c r="TBP114" s="156"/>
      <c r="TBQ114" s="156"/>
      <c r="TBR114" s="156"/>
      <c r="TBS114" s="156"/>
      <c r="TBT114" s="156"/>
      <c r="TBU114" s="156"/>
      <c r="TBV114" s="156"/>
      <c r="TBW114" s="156"/>
      <c r="TBX114" s="156"/>
      <c r="TBY114" s="156"/>
      <c r="TBZ114" s="156"/>
      <c r="TCA114" s="156"/>
      <c r="TCB114" s="156"/>
      <c r="TCC114" s="156"/>
      <c r="TCD114" s="156"/>
      <c r="TCE114" s="156"/>
      <c r="TCF114" s="156"/>
      <c r="TCG114" s="156"/>
      <c r="TCH114" s="156"/>
      <c r="TCI114" s="156"/>
      <c r="TCJ114" s="156"/>
      <c r="TCK114" s="156"/>
      <c r="TCL114" s="156"/>
      <c r="TCM114" s="156"/>
      <c r="TCN114" s="156"/>
      <c r="TCO114" s="156"/>
      <c r="TCP114" s="156"/>
      <c r="TCQ114" s="156"/>
      <c r="TCR114" s="156"/>
      <c r="TCS114" s="156"/>
      <c r="TCT114" s="156"/>
      <c r="TCU114" s="156"/>
      <c r="TCV114" s="156"/>
      <c r="TCW114" s="156"/>
      <c r="TCX114" s="156"/>
      <c r="TCY114" s="156"/>
      <c r="TCZ114" s="156"/>
      <c r="TDA114" s="156"/>
      <c r="TDB114" s="156"/>
      <c r="TDC114" s="156"/>
      <c r="TDD114" s="156"/>
      <c r="TDE114" s="156"/>
      <c r="TDF114" s="156"/>
      <c r="TDG114" s="156"/>
      <c r="TDH114" s="156"/>
      <c r="TDI114" s="156"/>
      <c r="TDJ114" s="156"/>
      <c r="TDK114" s="156"/>
      <c r="TDL114" s="156"/>
      <c r="TDM114" s="156"/>
      <c r="TDN114" s="156"/>
      <c r="TDO114" s="156"/>
      <c r="TDP114" s="156"/>
      <c r="TDQ114" s="156"/>
      <c r="TDR114" s="156"/>
      <c r="TDS114" s="156"/>
      <c r="TDT114" s="156"/>
      <c r="TDU114" s="156"/>
      <c r="TDV114" s="156"/>
      <c r="TDW114" s="156"/>
      <c r="TDX114" s="156"/>
      <c r="TDY114" s="156"/>
      <c r="TDZ114" s="156"/>
      <c r="TEA114" s="156"/>
      <c r="TEB114" s="156"/>
      <c r="TEC114" s="156"/>
      <c r="TED114" s="156"/>
      <c r="TEE114" s="156"/>
      <c r="TEF114" s="156"/>
      <c r="TEG114" s="156"/>
      <c r="TEH114" s="156"/>
      <c r="TEI114" s="156"/>
      <c r="TEJ114" s="156"/>
      <c r="TEK114" s="156"/>
      <c r="TEL114" s="156"/>
      <c r="TEM114" s="156"/>
      <c r="TEN114" s="156"/>
      <c r="TEO114" s="156"/>
      <c r="TEP114" s="156"/>
      <c r="TEQ114" s="156"/>
      <c r="TER114" s="156"/>
      <c r="TES114" s="156"/>
      <c r="TET114" s="156"/>
      <c r="TEU114" s="156"/>
      <c r="TEV114" s="156"/>
      <c r="TEW114" s="156"/>
      <c r="TEX114" s="156"/>
      <c r="TEY114" s="156"/>
      <c r="TEZ114" s="156"/>
      <c r="TFA114" s="156"/>
      <c r="TFB114" s="156"/>
      <c r="TFC114" s="156"/>
      <c r="TFD114" s="156"/>
      <c r="TFE114" s="156"/>
      <c r="TFF114" s="156"/>
      <c r="TFG114" s="156"/>
      <c r="TFH114" s="156"/>
      <c r="TFI114" s="156"/>
      <c r="TFJ114" s="156"/>
      <c r="TFK114" s="156"/>
      <c r="TFL114" s="156"/>
      <c r="TFM114" s="156"/>
      <c r="TFN114" s="156"/>
      <c r="TFO114" s="156"/>
      <c r="TFP114" s="156"/>
      <c r="TFQ114" s="156"/>
      <c r="TFR114" s="156"/>
      <c r="TFS114" s="156"/>
      <c r="TFT114" s="156"/>
      <c r="TFU114" s="156"/>
      <c r="TFV114" s="156"/>
      <c r="TFW114" s="156"/>
      <c r="TFX114" s="156"/>
      <c r="TFY114" s="156"/>
      <c r="TFZ114" s="156"/>
      <c r="TGA114" s="156"/>
      <c r="TGB114" s="156"/>
      <c r="TGC114" s="156"/>
      <c r="TGD114" s="156"/>
      <c r="TGE114" s="156"/>
      <c r="TGF114" s="156"/>
      <c r="TGG114" s="156"/>
      <c r="TGH114" s="156"/>
      <c r="TGI114" s="156"/>
      <c r="TGJ114" s="156"/>
      <c r="TGK114" s="156"/>
      <c r="TGL114" s="156"/>
      <c r="TGM114" s="156"/>
      <c r="TGN114" s="156"/>
      <c r="TGO114" s="156"/>
      <c r="TGP114" s="156"/>
      <c r="TGQ114" s="156"/>
      <c r="TGR114" s="156"/>
      <c r="TGS114" s="156"/>
      <c r="TGT114" s="156"/>
      <c r="TGU114" s="156"/>
      <c r="TGV114" s="156"/>
      <c r="TGW114" s="156"/>
      <c r="TGX114" s="156"/>
      <c r="TGY114" s="156"/>
      <c r="TGZ114" s="156"/>
      <c r="THA114" s="156"/>
      <c r="THB114" s="156"/>
      <c r="THC114" s="156"/>
      <c r="THD114" s="156"/>
      <c r="THE114" s="156"/>
      <c r="THF114" s="156"/>
      <c r="THG114" s="156"/>
      <c r="THH114" s="156"/>
      <c r="THI114" s="156"/>
      <c r="THJ114" s="156"/>
      <c r="THK114" s="156"/>
      <c r="THL114" s="156"/>
      <c r="THM114" s="156"/>
      <c r="THN114" s="156"/>
      <c r="THO114" s="156"/>
      <c r="THP114" s="156"/>
      <c r="THQ114" s="156"/>
      <c r="THR114" s="156"/>
      <c r="THS114" s="156"/>
      <c r="THT114" s="156"/>
      <c r="THU114" s="156"/>
      <c r="THV114" s="156"/>
      <c r="THW114" s="156"/>
      <c r="THX114" s="156"/>
      <c r="THY114" s="156"/>
      <c r="THZ114" s="156"/>
      <c r="TIA114" s="156"/>
      <c r="TIB114" s="156"/>
      <c r="TIC114" s="156"/>
      <c r="TID114" s="156"/>
      <c r="TIE114" s="156"/>
      <c r="TIF114" s="156"/>
      <c r="TIG114" s="156"/>
      <c r="TIH114" s="156"/>
      <c r="TII114" s="156"/>
      <c r="TIJ114" s="156"/>
      <c r="TIK114" s="156"/>
      <c r="TIL114" s="156"/>
      <c r="TIM114" s="156"/>
      <c r="TIN114" s="156"/>
      <c r="TIO114" s="156"/>
      <c r="TIP114" s="156"/>
      <c r="TIQ114" s="156"/>
      <c r="TIR114" s="156"/>
      <c r="TIS114" s="156"/>
      <c r="TIT114" s="156"/>
      <c r="TIU114" s="156"/>
      <c r="TIV114" s="156"/>
      <c r="TIW114" s="156"/>
      <c r="TIX114" s="156"/>
      <c r="TIY114" s="156"/>
      <c r="TIZ114" s="156"/>
      <c r="TJA114" s="156"/>
      <c r="TJB114" s="156"/>
      <c r="TJC114" s="156"/>
      <c r="TJD114" s="156"/>
      <c r="TJE114" s="156"/>
      <c r="TJF114" s="156"/>
      <c r="TJG114" s="156"/>
      <c r="TJH114" s="156"/>
      <c r="TJI114" s="156"/>
      <c r="TJJ114" s="156"/>
      <c r="TJK114" s="156"/>
      <c r="TJL114" s="156"/>
      <c r="TJM114" s="156"/>
      <c r="TJN114" s="156"/>
      <c r="TJO114" s="156"/>
      <c r="TJP114" s="156"/>
      <c r="TJQ114" s="156"/>
      <c r="TJR114" s="156"/>
      <c r="TJS114" s="156"/>
      <c r="TJT114" s="156"/>
      <c r="TJU114" s="156"/>
      <c r="TJV114" s="156"/>
      <c r="TJW114" s="156"/>
      <c r="TJX114" s="156"/>
      <c r="TJY114" s="156"/>
      <c r="TJZ114" s="156"/>
      <c r="TKA114" s="156"/>
      <c r="TKB114" s="156"/>
      <c r="TKC114" s="156"/>
      <c r="TKD114" s="156"/>
      <c r="TKE114" s="156"/>
      <c r="TKF114" s="156"/>
      <c r="TKG114" s="156"/>
      <c r="TKH114" s="156"/>
      <c r="TKI114" s="156"/>
      <c r="TKJ114" s="156"/>
      <c r="TKK114" s="156"/>
      <c r="TKL114" s="156"/>
      <c r="TKM114" s="156"/>
      <c r="TKN114" s="156"/>
      <c r="TKO114" s="156"/>
      <c r="TKP114" s="156"/>
      <c r="TKQ114" s="156"/>
      <c r="TKR114" s="156"/>
      <c r="TKS114" s="156"/>
      <c r="TKT114" s="156"/>
      <c r="TKU114" s="156"/>
      <c r="TKV114" s="156"/>
      <c r="TKW114" s="156"/>
      <c r="TKX114" s="156"/>
      <c r="TKY114" s="156"/>
      <c r="TKZ114" s="156"/>
      <c r="TLA114" s="156"/>
      <c r="TLB114" s="156"/>
      <c r="TLC114" s="156"/>
      <c r="TLD114" s="156"/>
      <c r="TLE114" s="156"/>
      <c r="TLF114" s="156"/>
      <c r="TLG114" s="156"/>
      <c r="TLH114" s="156"/>
      <c r="TLI114" s="156"/>
      <c r="TLJ114" s="156"/>
      <c r="TLK114" s="156"/>
      <c r="TLL114" s="156"/>
      <c r="TLM114" s="156"/>
      <c r="TLN114" s="156"/>
      <c r="TLO114" s="156"/>
      <c r="TLP114" s="156"/>
      <c r="TLQ114" s="156"/>
      <c r="TLR114" s="156"/>
      <c r="TLS114" s="156"/>
      <c r="TLT114" s="156"/>
      <c r="TLU114" s="156"/>
      <c r="TLV114" s="156"/>
      <c r="TLW114" s="156"/>
      <c r="TLX114" s="156"/>
      <c r="TLY114" s="156"/>
      <c r="TLZ114" s="156"/>
      <c r="TMA114" s="156"/>
      <c r="TMB114" s="156"/>
      <c r="TMC114" s="156"/>
      <c r="TMD114" s="156"/>
      <c r="TME114" s="156"/>
      <c r="TMF114" s="156"/>
      <c r="TMG114" s="156"/>
      <c r="TMH114" s="156"/>
      <c r="TMI114" s="156"/>
      <c r="TMJ114" s="156"/>
      <c r="TMK114" s="156"/>
      <c r="TML114" s="156"/>
      <c r="TMM114" s="156"/>
      <c r="TMN114" s="156"/>
      <c r="TMO114" s="156"/>
      <c r="TMP114" s="156"/>
      <c r="TMQ114" s="156"/>
      <c r="TMR114" s="156"/>
      <c r="TMS114" s="156"/>
      <c r="TMT114" s="156"/>
      <c r="TMU114" s="156"/>
      <c r="TMV114" s="156"/>
      <c r="TMW114" s="156"/>
      <c r="TMX114" s="156"/>
      <c r="TMY114" s="156"/>
      <c r="TMZ114" s="156"/>
      <c r="TNA114" s="156"/>
      <c r="TNB114" s="156"/>
      <c r="TNC114" s="156"/>
      <c r="TND114" s="156"/>
      <c r="TNE114" s="156"/>
      <c r="TNF114" s="156"/>
      <c r="TNG114" s="156"/>
      <c r="TNH114" s="156"/>
      <c r="TNI114" s="156"/>
      <c r="TNJ114" s="156"/>
      <c r="TNK114" s="156"/>
      <c r="TNL114" s="156"/>
      <c r="TNM114" s="156"/>
      <c r="TNN114" s="156"/>
      <c r="TNO114" s="156"/>
      <c r="TNP114" s="156"/>
      <c r="TNQ114" s="156"/>
      <c r="TNR114" s="156"/>
      <c r="TNS114" s="156"/>
      <c r="TNT114" s="156"/>
      <c r="TNU114" s="156"/>
      <c r="TNV114" s="156"/>
      <c r="TNW114" s="156"/>
      <c r="TNX114" s="156"/>
      <c r="TNY114" s="156"/>
      <c r="TNZ114" s="156"/>
      <c r="TOA114" s="156"/>
      <c r="TOB114" s="156"/>
      <c r="TOC114" s="156"/>
      <c r="TOD114" s="156"/>
      <c r="TOE114" s="156"/>
      <c r="TOF114" s="156"/>
      <c r="TOG114" s="156"/>
      <c r="TOH114" s="156"/>
      <c r="TOI114" s="156"/>
      <c r="TOJ114" s="156"/>
      <c r="TOK114" s="156"/>
      <c r="TOL114" s="156"/>
      <c r="TOM114" s="156"/>
      <c r="TON114" s="156"/>
      <c r="TOO114" s="156"/>
      <c r="TOP114" s="156"/>
      <c r="TOQ114" s="156"/>
      <c r="TOR114" s="156"/>
      <c r="TOS114" s="156"/>
      <c r="TOT114" s="156"/>
      <c r="TOU114" s="156"/>
      <c r="TOV114" s="156"/>
      <c r="TOW114" s="156"/>
      <c r="TOX114" s="156"/>
      <c r="TOY114" s="156"/>
      <c r="TOZ114" s="156"/>
      <c r="TPA114" s="156"/>
      <c r="TPB114" s="156"/>
      <c r="TPC114" s="156"/>
      <c r="TPD114" s="156"/>
      <c r="TPE114" s="156"/>
      <c r="TPF114" s="156"/>
      <c r="TPG114" s="156"/>
      <c r="TPH114" s="156"/>
      <c r="TPI114" s="156"/>
      <c r="TPJ114" s="156"/>
      <c r="TPK114" s="156"/>
      <c r="TPL114" s="156"/>
      <c r="TPM114" s="156"/>
      <c r="TPN114" s="156"/>
      <c r="TPO114" s="156"/>
      <c r="TPP114" s="156"/>
      <c r="TPQ114" s="156"/>
      <c r="TPR114" s="156"/>
      <c r="TPS114" s="156"/>
      <c r="TPT114" s="156"/>
      <c r="TPU114" s="156"/>
      <c r="TPV114" s="156"/>
      <c r="TPW114" s="156"/>
      <c r="TPX114" s="156"/>
      <c r="TPY114" s="156"/>
      <c r="TPZ114" s="156"/>
      <c r="TQA114" s="156"/>
      <c r="TQB114" s="156"/>
      <c r="TQC114" s="156"/>
      <c r="TQD114" s="156"/>
      <c r="TQE114" s="156"/>
      <c r="TQF114" s="156"/>
      <c r="TQG114" s="156"/>
      <c r="TQH114" s="156"/>
      <c r="TQI114" s="156"/>
      <c r="TQJ114" s="156"/>
      <c r="TQK114" s="156"/>
      <c r="TQL114" s="156"/>
      <c r="TQM114" s="156"/>
      <c r="TQN114" s="156"/>
      <c r="TQO114" s="156"/>
      <c r="TQP114" s="156"/>
      <c r="TQQ114" s="156"/>
      <c r="TQR114" s="156"/>
      <c r="TQS114" s="156"/>
      <c r="TQT114" s="156"/>
      <c r="TQU114" s="156"/>
      <c r="TQV114" s="156"/>
      <c r="TQW114" s="156"/>
      <c r="TQX114" s="156"/>
      <c r="TQY114" s="156"/>
      <c r="TQZ114" s="156"/>
      <c r="TRA114" s="156"/>
      <c r="TRB114" s="156"/>
      <c r="TRC114" s="156"/>
      <c r="TRD114" s="156"/>
      <c r="TRE114" s="156"/>
      <c r="TRF114" s="156"/>
      <c r="TRG114" s="156"/>
      <c r="TRH114" s="156"/>
      <c r="TRI114" s="156"/>
      <c r="TRJ114" s="156"/>
      <c r="TRK114" s="156"/>
      <c r="TRL114" s="156"/>
      <c r="TRM114" s="156"/>
      <c r="TRN114" s="156"/>
      <c r="TRO114" s="156"/>
      <c r="TRP114" s="156"/>
      <c r="TRQ114" s="156"/>
      <c r="TRR114" s="156"/>
      <c r="TRS114" s="156"/>
      <c r="TRT114" s="156"/>
      <c r="TRU114" s="156"/>
      <c r="TRV114" s="156"/>
      <c r="TRW114" s="156"/>
      <c r="TRX114" s="156"/>
      <c r="TRY114" s="156"/>
      <c r="TRZ114" s="156"/>
      <c r="TSA114" s="156"/>
      <c r="TSB114" s="156"/>
      <c r="TSC114" s="156"/>
      <c r="TSD114" s="156"/>
      <c r="TSE114" s="156"/>
      <c r="TSF114" s="156"/>
      <c r="TSG114" s="156"/>
      <c r="TSH114" s="156"/>
      <c r="TSI114" s="156"/>
      <c r="TSJ114" s="156"/>
      <c r="TSK114" s="156"/>
      <c r="TSL114" s="156"/>
      <c r="TSM114" s="156"/>
      <c r="TSN114" s="156"/>
      <c r="TSO114" s="156"/>
      <c r="TSP114" s="156"/>
      <c r="TSQ114" s="156"/>
      <c r="TSR114" s="156"/>
      <c r="TSS114" s="156"/>
      <c r="TST114" s="156"/>
      <c r="TSU114" s="156"/>
      <c r="TSV114" s="156"/>
      <c r="TSW114" s="156"/>
      <c r="TSX114" s="156"/>
      <c r="TSY114" s="156"/>
      <c r="TSZ114" s="156"/>
      <c r="TTA114" s="156"/>
      <c r="TTB114" s="156"/>
      <c r="TTC114" s="156"/>
      <c r="TTD114" s="156"/>
      <c r="TTE114" s="156"/>
      <c r="TTF114" s="156"/>
      <c r="TTG114" s="156"/>
      <c r="TTH114" s="156"/>
      <c r="TTI114" s="156"/>
      <c r="TTJ114" s="156"/>
      <c r="TTK114" s="156"/>
      <c r="TTL114" s="156"/>
      <c r="TTM114" s="156"/>
      <c r="TTN114" s="156"/>
      <c r="TTO114" s="156"/>
      <c r="TTP114" s="156"/>
      <c r="TTQ114" s="156"/>
      <c r="TTR114" s="156"/>
      <c r="TTS114" s="156"/>
      <c r="TTT114" s="156"/>
      <c r="TTU114" s="156"/>
      <c r="TTV114" s="156"/>
      <c r="TTW114" s="156"/>
      <c r="TTX114" s="156"/>
      <c r="TTY114" s="156"/>
      <c r="TTZ114" s="156"/>
      <c r="TUA114" s="156"/>
      <c r="TUB114" s="156"/>
      <c r="TUC114" s="156"/>
      <c r="TUD114" s="156"/>
      <c r="TUE114" s="156"/>
      <c r="TUF114" s="156"/>
      <c r="TUG114" s="156"/>
      <c r="TUH114" s="156"/>
      <c r="TUI114" s="156"/>
      <c r="TUJ114" s="156"/>
      <c r="TUK114" s="156"/>
      <c r="TUL114" s="156"/>
      <c r="TUM114" s="156"/>
      <c r="TUN114" s="156"/>
      <c r="TUO114" s="156"/>
      <c r="TUP114" s="156"/>
      <c r="TUQ114" s="156"/>
      <c r="TUR114" s="156"/>
      <c r="TUS114" s="156"/>
      <c r="TUT114" s="156"/>
      <c r="TUU114" s="156"/>
      <c r="TUV114" s="156"/>
      <c r="TUW114" s="156"/>
      <c r="TUX114" s="156"/>
      <c r="TUY114" s="156"/>
      <c r="TUZ114" s="156"/>
      <c r="TVA114" s="156"/>
      <c r="TVB114" s="156"/>
      <c r="TVC114" s="156"/>
      <c r="TVD114" s="156"/>
      <c r="TVE114" s="156"/>
      <c r="TVF114" s="156"/>
      <c r="TVG114" s="156"/>
      <c r="TVH114" s="156"/>
      <c r="TVI114" s="156"/>
      <c r="TVJ114" s="156"/>
      <c r="TVK114" s="156"/>
      <c r="TVL114" s="156"/>
      <c r="TVM114" s="156"/>
      <c r="TVN114" s="156"/>
      <c r="TVO114" s="156"/>
      <c r="TVP114" s="156"/>
      <c r="TVQ114" s="156"/>
      <c r="TVR114" s="156"/>
      <c r="TVS114" s="156"/>
      <c r="TVT114" s="156"/>
      <c r="TVU114" s="156"/>
      <c r="TVV114" s="156"/>
      <c r="TVW114" s="156"/>
      <c r="TVX114" s="156"/>
      <c r="TVY114" s="156"/>
      <c r="TVZ114" s="156"/>
      <c r="TWA114" s="156"/>
      <c r="TWB114" s="156"/>
      <c r="TWC114" s="156"/>
      <c r="TWD114" s="156"/>
      <c r="TWE114" s="156"/>
      <c r="TWF114" s="156"/>
      <c r="TWG114" s="156"/>
      <c r="TWH114" s="156"/>
      <c r="TWI114" s="156"/>
      <c r="TWJ114" s="156"/>
      <c r="TWK114" s="156"/>
      <c r="TWL114" s="156"/>
      <c r="TWM114" s="156"/>
      <c r="TWN114" s="156"/>
      <c r="TWO114" s="156"/>
      <c r="TWP114" s="156"/>
      <c r="TWQ114" s="156"/>
      <c r="TWR114" s="156"/>
      <c r="TWS114" s="156"/>
      <c r="TWT114" s="156"/>
      <c r="TWU114" s="156"/>
      <c r="TWV114" s="156"/>
      <c r="TWW114" s="156"/>
      <c r="TWX114" s="156"/>
      <c r="TWY114" s="156"/>
      <c r="TWZ114" s="156"/>
      <c r="TXA114" s="156"/>
      <c r="TXB114" s="156"/>
      <c r="TXC114" s="156"/>
      <c r="TXD114" s="156"/>
      <c r="TXE114" s="156"/>
      <c r="TXF114" s="156"/>
      <c r="TXG114" s="156"/>
      <c r="TXH114" s="156"/>
      <c r="TXI114" s="156"/>
      <c r="TXJ114" s="156"/>
      <c r="TXK114" s="156"/>
      <c r="TXL114" s="156"/>
      <c r="TXM114" s="156"/>
      <c r="TXN114" s="156"/>
      <c r="TXO114" s="156"/>
      <c r="TXP114" s="156"/>
      <c r="TXQ114" s="156"/>
      <c r="TXR114" s="156"/>
      <c r="TXS114" s="156"/>
      <c r="TXT114" s="156"/>
      <c r="TXU114" s="156"/>
      <c r="TXV114" s="156"/>
      <c r="TXW114" s="156"/>
      <c r="TXX114" s="156"/>
      <c r="TXY114" s="156"/>
      <c r="TXZ114" s="156"/>
      <c r="TYA114" s="156"/>
      <c r="TYB114" s="156"/>
      <c r="TYC114" s="156"/>
      <c r="TYD114" s="156"/>
      <c r="TYE114" s="156"/>
      <c r="TYF114" s="156"/>
      <c r="TYG114" s="156"/>
      <c r="TYH114" s="156"/>
      <c r="TYI114" s="156"/>
      <c r="TYJ114" s="156"/>
      <c r="TYK114" s="156"/>
      <c r="TYL114" s="156"/>
      <c r="TYM114" s="156"/>
      <c r="TYN114" s="156"/>
      <c r="TYO114" s="156"/>
      <c r="TYP114" s="156"/>
      <c r="TYQ114" s="156"/>
      <c r="TYR114" s="156"/>
      <c r="TYS114" s="156"/>
      <c r="TYT114" s="156"/>
      <c r="TYU114" s="156"/>
      <c r="TYV114" s="156"/>
      <c r="TYW114" s="156"/>
      <c r="TYX114" s="156"/>
      <c r="TYY114" s="156"/>
      <c r="TYZ114" s="156"/>
      <c r="TZA114" s="156"/>
      <c r="TZB114" s="156"/>
      <c r="TZC114" s="156"/>
      <c r="TZD114" s="156"/>
      <c r="TZE114" s="156"/>
      <c r="TZF114" s="156"/>
      <c r="TZG114" s="156"/>
      <c r="TZH114" s="156"/>
      <c r="TZI114" s="156"/>
      <c r="TZJ114" s="156"/>
      <c r="TZK114" s="156"/>
      <c r="TZL114" s="156"/>
      <c r="TZM114" s="156"/>
      <c r="TZN114" s="156"/>
      <c r="TZO114" s="156"/>
      <c r="TZP114" s="156"/>
      <c r="TZQ114" s="156"/>
      <c r="TZR114" s="156"/>
      <c r="TZS114" s="156"/>
      <c r="TZT114" s="156"/>
      <c r="TZU114" s="156"/>
      <c r="TZV114" s="156"/>
      <c r="TZW114" s="156"/>
      <c r="TZX114" s="156"/>
      <c r="TZY114" s="156"/>
      <c r="TZZ114" s="156"/>
      <c r="UAA114" s="156"/>
      <c r="UAB114" s="156"/>
      <c r="UAC114" s="156"/>
      <c r="UAD114" s="156"/>
      <c r="UAE114" s="156"/>
      <c r="UAF114" s="156"/>
      <c r="UAG114" s="156"/>
      <c r="UAH114" s="156"/>
      <c r="UAI114" s="156"/>
      <c r="UAJ114" s="156"/>
      <c r="UAK114" s="156"/>
      <c r="UAL114" s="156"/>
      <c r="UAM114" s="156"/>
      <c r="UAN114" s="156"/>
      <c r="UAO114" s="156"/>
      <c r="UAP114" s="156"/>
      <c r="UAQ114" s="156"/>
      <c r="UAR114" s="156"/>
      <c r="UAS114" s="156"/>
      <c r="UAT114" s="156"/>
      <c r="UAU114" s="156"/>
      <c r="UAV114" s="156"/>
      <c r="UAW114" s="156"/>
      <c r="UAX114" s="156"/>
      <c r="UAY114" s="156"/>
      <c r="UAZ114" s="156"/>
      <c r="UBA114" s="156"/>
      <c r="UBB114" s="156"/>
      <c r="UBC114" s="156"/>
      <c r="UBD114" s="156"/>
      <c r="UBE114" s="156"/>
      <c r="UBF114" s="156"/>
      <c r="UBG114" s="156"/>
      <c r="UBH114" s="156"/>
      <c r="UBI114" s="156"/>
      <c r="UBJ114" s="156"/>
      <c r="UBK114" s="156"/>
      <c r="UBL114" s="156"/>
      <c r="UBM114" s="156"/>
      <c r="UBN114" s="156"/>
      <c r="UBO114" s="156"/>
      <c r="UBP114" s="156"/>
      <c r="UBQ114" s="156"/>
      <c r="UBR114" s="156"/>
      <c r="UBS114" s="156"/>
      <c r="UBT114" s="156"/>
      <c r="UBU114" s="156"/>
      <c r="UBV114" s="156"/>
      <c r="UBW114" s="156"/>
      <c r="UBX114" s="156"/>
      <c r="UBY114" s="156"/>
      <c r="UBZ114" s="156"/>
      <c r="UCA114" s="156"/>
      <c r="UCB114" s="156"/>
      <c r="UCC114" s="156"/>
      <c r="UCD114" s="156"/>
      <c r="UCE114" s="156"/>
      <c r="UCF114" s="156"/>
      <c r="UCG114" s="156"/>
      <c r="UCH114" s="156"/>
      <c r="UCI114" s="156"/>
      <c r="UCJ114" s="156"/>
      <c r="UCK114" s="156"/>
      <c r="UCL114" s="156"/>
      <c r="UCM114" s="156"/>
      <c r="UCN114" s="156"/>
      <c r="UCO114" s="156"/>
      <c r="UCP114" s="156"/>
      <c r="UCQ114" s="156"/>
      <c r="UCR114" s="156"/>
      <c r="UCS114" s="156"/>
      <c r="UCT114" s="156"/>
      <c r="UCU114" s="156"/>
      <c r="UCV114" s="156"/>
      <c r="UCW114" s="156"/>
      <c r="UCX114" s="156"/>
      <c r="UCY114" s="156"/>
      <c r="UCZ114" s="156"/>
      <c r="UDA114" s="156"/>
      <c r="UDB114" s="156"/>
      <c r="UDC114" s="156"/>
      <c r="UDD114" s="156"/>
      <c r="UDE114" s="156"/>
      <c r="UDF114" s="156"/>
      <c r="UDG114" s="156"/>
      <c r="UDH114" s="156"/>
      <c r="UDI114" s="156"/>
      <c r="UDJ114" s="156"/>
      <c r="UDK114" s="156"/>
      <c r="UDL114" s="156"/>
      <c r="UDM114" s="156"/>
      <c r="UDN114" s="156"/>
      <c r="UDO114" s="156"/>
      <c r="UDP114" s="156"/>
      <c r="UDQ114" s="156"/>
      <c r="UDR114" s="156"/>
      <c r="UDS114" s="156"/>
      <c r="UDT114" s="156"/>
      <c r="UDU114" s="156"/>
      <c r="UDV114" s="156"/>
      <c r="UDW114" s="156"/>
      <c r="UDX114" s="156"/>
      <c r="UDY114" s="156"/>
      <c r="UDZ114" s="156"/>
      <c r="UEA114" s="156"/>
      <c r="UEB114" s="156"/>
      <c r="UEC114" s="156"/>
      <c r="UED114" s="156"/>
      <c r="UEE114" s="156"/>
      <c r="UEF114" s="156"/>
      <c r="UEG114" s="156"/>
      <c r="UEH114" s="156"/>
      <c r="UEI114" s="156"/>
      <c r="UEJ114" s="156"/>
      <c r="UEK114" s="156"/>
      <c r="UEL114" s="156"/>
      <c r="UEM114" s="156"/>
      <c r="UEN114" s="156"/>
      <c r="UEO114" s="156"/>
      <c r="UEP114" s="156"/>
      <c r="UEQ114" s="156"/>
      <c r="UER114" s="156"/>
      <c r="UES114" s="156"/>
      <c r="UET114" s="156"/>
      <c r="UEU114" s="156"/>
      <c r="UEV114" s="156"/>
      <c r="UEW114" s="156"/>
      <c r="UEX114" s="156"/>
      <c r="UEY114" s="156"/>
      <c r="UEZ114" s="156"/>
      <c r="UFA114" s="156"/>
      <c r="UFB114" s="156"/>
      <c r="UFC114" s="156"/>
      <c r="UFD114" s="156"/>
      <c r="UFE114" s="156"/>
      <c r="UFF114" s="156"/>
      <c r="UFG114" s="156"/>
      <c r="UFH114" s="156"/>
      <c r="UFI114" s="156"/>
      <c r="UFJ114" s="156"/>
      <c r="UFK114" s="156"/>
      <c r="UFL114" s="156"/>
      <c r="UFM114" s="156"/>
      <c r="UFN114" s="156"/>
      <c r="UFO114" s="156"/>
      <c r="UFP114" s="156"/>
      <c r="UFQ114" s="156"/>
      <c r="UFR114" s="156"/>
      <c r="UFS114" s="156"/>
      <c r="UFT114" s="156"/>
      <c r="UFU114" s="156"/>
      <c r="UFV114" s="156"/>
      <c r="UFW114" s="156"/>
      <c r="UFX114" s="156"/>
      <c r="UFY114" s="156"/>
      <c r="UFZ114" s="156"/>
      <c r="UGA114" s="156"/>
      <c r="UGB114" s="156"/>
      <c r="UGC114" s="156"/>
      <c r="UGD114" s="156"/>
      <c r="UGE114" s="156"/>
      <c r="UGF114" s="156"/>
      <c r="UGG114" s="156"/>
      <c r="UGH114" s="156"/>
      <c r="UGI114" s="156"/>
      <c r="UGJ114" s="156"/>
      <c r="UGK114" s="156"/>
      <c r="UGL114" s="156"/>
      <c r="UGM114" s="156"/>
      <c r="UGN114" s="156"/>
      <c r="UGO114" s="156"/>
      <c r="UGP114" s="156"/>
      <c r="UGQ114" s="156"/>
      <c r="UGR114" s="156"/>
      <c r="UGS114" s="156"/>
      <c r="UGT114" s="156"/>
      <c r="UGU114" s="156"/>
      <c r="UGV114" s="156"/>
      <c r="UGW114" s="156"/>
      <c r="UGX114" s="156"/>
      <c r="UGY114" s="156"/>
      <c r="UGZ114" s="156"/>
      <c r="UHA114" s="156"/>
      <c r="UHB114" s="156"/>
      <c r="UHC114" s="156"/>
      <c r="UHD114" s="156"/>
      <c r="UHE114" s="156"/>
      <c r="UHF114" s="156"/>
      <c r="UHG114" s="156"/>
      <c r="UHH114" s="156"/>
      <c r="UHI114" s="156"/>
      <c r="UHJ114" s="156"/>
      <c r="UHK114" s="156"/>
      <c r="UHL114" s="156"/>
      <c r="UHM114" s="156"/>
      <c r="UHN114" s="156"/>
      <c r="UHO114" s="156"/>
      <c r="UHP114" s="156"/>
      <c r="UHQ114" s="156"/>
      <c r="UHR114" s="156"/>
      <c r="UHS114" s="156"/>
      <c r="UHT114" s="156"/>
      <c r="UHU114" s="156"/>
      <c r="UHV114" s="156"/>
      <c r="UHW114" s="156"/>
      <c r="UHX114" s="156"/>
      <c r="UHY114" s="156"/>
      <c r="UHZ114" s="156"/>
      <c r="UIA114" s="156"/>
      <c r="UIB114" s="156"/>
      <c r="UIC114" s="156"/>
      <c r="UID114" s="156"/>
      <c r="UIE114" s="156"/>
      <c r="UIF114" s="156"/>
      <c r="UIG114" s="156"/>
      <c r="UIH114" s="156"/>
      <c r="UII114" s="156"/>
      <c r="UIJ114" s="156"/>
      <c r="UIK114" s="156"/>
      <c r="UIL114" s="156"/>
      <c r="UIM114" s="156"/>
      <c r="UIN114" s="156"/>
      <c r="UIO114" s="156"/>
      <c r="UIP114" s="156"/>
      <c r="UIQ114" s="156"/>
      <c r="UIR114" s="156"/>
      <c r="UIS114" s="156"/>
      <c r="UIT114" s="156"/>
      <c r="UIU114" s="156"/>
      <c r="UIV114" s="156"/>
      <c r="UIW114" s="156"/>
      <c r="UIX114" s="156"/>
      <c r="UIY114" s="156"/>
      <c r="UIZ114" s="156"/>
      <c r="UJA114" s="156"/>
      <c r="UJB114" s="156"/>
      <c r="UJC114" s="156"/>
      <c r="UJD114" s="156"/>
      <c r="UJE114" s="156"/>
      <c r="UJF114" s="156"/>
      <c r="UJG114" s="156"/>
      <c r="UJH114" s="156"/>
      <c r="UJI114" s="156"/>
      <c r="UJJ114" s="156"/>
      <c r="UJK114" s="156"/>
      <c r="UJL114" s="156"/>
      <c r="UJM114" s="156"/>
      <c r="UJN114" s="156"/>
      <c r="UJO114" s="156"/>
      <c r="UJP114" s="156"/>
      <c r="UJQ114" s="156"/>
      <c r="UJR114" s="156"/>
      <c r="UJS114" s="156"/>
      <c r="UJT114" s="156"/>
      <c r="UJU114" s="156"/>
      <c r="UJV114" s="156"/>
      <c r="UJW114" s="156"/>
      <c r="UJX114" s="156"/>
      <c r="UJY114" s="156"/>
      <c r="UJZ114" s="156"/>
      <c r="UKA114" s="156"/>
      <c r="UKB114" s="156"/>
      <c r="UKC114" s="156"/>
      <c r="UKD114" s="156"/>
      <c r="UKE114" s="156"/>
      <c r="UKF114" s="156"/>
      <c r="UKG114" s="156"/>
      <c r="UKH114" s="156"/>
      <c r="UKI114" s="156"/>
      <c r="UKJ114" s="156"/>
      <c r="UKK114" s="156"/>
      <c r="UKL114" s="156"/>
      <c r="UKM114" s="156"/>
      <c r="UKN114" s="156"/>
      <c r="UKO114" s="156"/>
      <c r="UKP114" s="156"/>
      <c r="UKQ114" s="156"/>
      <c r="UKR114" s="156"/>
      <c r="UKS114" s="156"/>
      <c r="UKT114" s="156"/>
      <c r="UKU114" s="156"/>
      <c r="UKV114" s="156"/>
      <c r="UKW114" s="156"/>
      <c r="UKX114" s="156"/>
      <c r="UKY114" s="156"/>
      <c r="UKZ114" s="156"/>
      <c r="ULA114" s="156"/>
      <c r="ULB114" s="156"/>
      <c r="ULC114" s="156"/>
      <c r="ULD114" s="156"/>
      <c r="ULE114" s="156"/>
      <c r="ULF114" s="156"/>
      <c r="ULG114" s="156"/>
      <c r="ULH114" s="156"/>
      <c r="ULI114" s="156"/>
      <c r="ULJ114" s="156"/>
      <c r="ULK114" s="156"/>
      <c r="ULL114" s="156"/>
      <c r="ULM114" s="156"/>
      <c r="ULN114" s="156"/>
      <c r="ULO114" s="156"/>
      <c r="ULP114" s="156"/>
      <c r="ULQ114" s="156"/>
      <c r="ULR114" s="156"/>
      <c r="ULS114" s="156"/>
      <c r="ULT114" s="156"/>
      <c r="ULU114" s="156"/>
      <c r="ULV114" s="156"/>
      <c r="ULW114" s="156"/>
      <c r="ULX114" s="156"/>
      <c r="ULY114" s="156"/>
      <c r="ULZ114" s="156"/>
      <c r="UMA114" s="156"/>
      <c r="UMB114" s="156"/>
      <c r="UMC114" s="156"/>
      <c r="UMD114" s="156"/>
      <c r="UME114" s="156"/>
      <c r="UMF114" s="156"/>
      <c r="UMG114" s="156"/>
      <c r="UMH114" s="156"/>
      <c r="UMI114" s="156"/>
      <c r="UMJ114" s="156"/>
      <c r="UMK114" s="156"/>
      <c r="UML114" s="156"/>
      <c r="UMM114" s="156"/>
      <c r="UMN114" s="156"/>
      <c r="UMO114" s="156"/>
      <c r="UMP114" s="156"/>
      <c r="UMQ114" s="156"/>
      <c r="UMR114" s="156"/>
      <c r="UMS114" s="156"/>
      <c r="UMT114" s="156"/>
      <c r="UMU114" s="156"/>
      <c r="UMV114" s="156"/>
      <c r="UMW114" s="156"/>
      <c r="UMX114" s="156"/>
      <c r="UMY114" s="156"/>
      <c r="UMZ114" s="156"/>
      <c r="UNA114" s="156"/>
      <c r="UNB114" s="156"/>
      <c r="UNC114" s="156"/>
      <c r="UND114" s="156"/>
      <c r="UNE114" s="156"/>
      <c r="UNF114" s="156"/>
      <c r="UNG114" s="156"/>
      <c r="UNH114" s="156"/>
      <c r="UNI114" s="156"/>
      <c r="UNJ114" s="156"/>
      <c r="UNK114" s="156"/>
      <c r="UNL114" s="156"/>
      <c r="UNM114" s="156"/>
      <c r="UNN114" s="156"/>
      <c r="UNO114" s="156"/>
      <c r="UNP114" s="156"/>
      <c r="UNQ114" s="156"/>
      <c r="UNR114" s="156"/>
      <c r="UNS114" s="156"/>
      <c r="UNT114" s="156"/>
      <c r="UNU114" s="156"/>
      <c r="UNV114" s="156"/>
      <c r="UNW114" s="156"/>
      <c r="UNX114" s="156"/>
      <c r="UNY114" s="156"/>
      <c r="UNZ114" s="156"/>
      <c r="UOA114" s="156"/>
      <c r="UOB114" s="156"/>
      <c r="UOC114" s="156"/>
      <c r="UOD114" s="156"/>
      <c r="UOE114" s="156"/>
      <c r="UOF114" s="156"/>
      <c r="UOG114" s="156"/>
      <c r="UOH114" s="156"/>
      <c r="UOI114" s="156"/>
      <c r="UOJ114" s="156"/>
      <c r="UOK114" s="156"/>
      <c r="UOL114" s="156"/>
      <c r="UOM114" s="156"/>
      <c r="UON114" s="156"/>
      <c r="UOO114" s="156"/>
      <c r="UOP114" s="156"/>
      <c r="UOQ114" s="156"/>
      <c r="UOR114" s="156"/>
      <c r="UOS114" s="156"/>
      <c r="UOT114" s="156"/>
      <c r="UOU114" s="156"/>
      <c r="UOV114" s="156"/>
      <c r="UOW114" s="156"/>
      <c r="UOX114" s="156"/>
      <c r="UOY114" s="156"/>
      <c r="UOZ114" s="156"/>
      <c r="UPA114" s="156"/>
      <c r="UPB114" s="156"/>
      <c r="UPC114" s="156"/>
      <c r="UPD114" s="156"/>
      <c r="UPE114" s="156"/>
      <c r="UPF114" s="156"/>
      <c r="UPG114" s="156"/>
      <c r="UPH114" s="156"/>
      <c r="UPI114" s="156"/>
      <c r="UPJ114" s="156"/>
      <c r="UPK114" s="156"/>
      <c r="UPL114" s="156"/>
      <c r="UPM114" s="156"/>
      <c r="UPN114" s="156"/>
      <c r="UPO114" s="156"/>
      <c r="UPP114" s="156"/>
      <c r="UPQ114" s="156"/>
      <c r="UPR114" s="156"/>
      <c r="UPS114" s="156"/>
      <c r="UPT114" s="156"/>
      <c r="UPU114" s="156"/>
      <c r="UPV114" s="156"/>
      <c r="UPW114" s="156"/>
      <c r="UPX114" s="156"/>
      <c r="UPY114" s="156"/>
      <c r="UPZ114" s="156"/>
      <c r="UQA114" s="156"/>
      <c r="UQB114" s="156"/>
      <c r="UQC114" s="156"/>
      <c r="UQD114" s="156"/>
      <c r="UQE114" s="156"/>
      <c r="UQF114" s="156"/>
      <c r="UQG114" s="156"/>
      <c r="UQH114" s="156"/>
      <c r="UQI114" s="156"/>
      <c r="UQJ114" s="156"/>
      <c r="UQK114" s="156"/>
      <c r="UQL114" s="156"/>
      <c r="UQM114" s="156"/>
      <c r="UQN114" s="156"/>
      <c r="UQO114" s="156"/>
      <c r="UQP114" s="156"/>
      <c r="UQQ114" s="156"/>
      <c r="UQR114" s="156"/>
      <c r="UQS114" s="156"/>
      <c r="UQT114" s="156"/>
      <c r="UQU114" s="156"/>
      <c r="UQV114" s="156"/>
      <c r="UQW114" s="156"/>
      <c r="UQX114" s="156"/>
      <c r="UQY114" s="156"/>
      <c r="UQZ114" s="156"/>
      <c r="URA114" s="156"/>
      <c r="URB114" s="156"/>
      <c r="URC114" s="156"/>
      <c r="URD114" s="156"/>
      <c r="URE114" s="156"/>
      <c r="URF114" s="156"/>
      <c r="URG114" s="156"/>
      <c r="URH114" s="156"/>
      <c r="URI114" s="156"/>
      <c r="URJ114" s="156"/>
      <c r="URK114" s="156"/>
      <c r="URL114" s="156"/>
      <c r="URM114" s="156"/>
      <c r="URN114" s="156"/>
      <c r="URO114" s="156"/>
      <c r="URP114" s="156"/>
      <c r="URQ114" s="156"/>
      <c r="URR114" s="156"/>
      <c r="URS114" s="156"/>
      <c r="URT114" s="156"/>
      <c r="URU114" s="156"/>
      <c r="URV114" s="156"/>
      <c r="URW114" s="156"/>
      <c r="URX114" s="156"/>
      <c r="URY114" s="156"/>
      <c r="URZ114" s="156"/>
      <c r="USA114" s="156"/>
      <c r="USB114" s="156"/>
      <c r="USC114" s="156"/>
      <c r="USD114" s="156"/>
      <c r="USE114" s="156"/>
      <c r="USF114" s="156"/>
      <c r="USG114" s="156"/>
      <c r="USH114" s="156"/>
      <c r="USI114" s="156"/>
      <c r="USJ114" s="156"/>
      <c r="USK114" s="156"/>
      <c r="USL114" s="156"/>
      <c r="USM114" s="156"/>
      <c r="USN114" s="156"/>
      <c r="USO114" s="156"/>
      <c r="USP114" s="156"/>
      <c r="USQ114" s="156"/>
      <c r="USR114" s="156"/>
      <c r="USS114" s="156"/>
      <c r="UST114" s="156"/>
      <c r="USU114" s="156"/>
      <c r="USV114" s="156"/>
      <c r="USW114" s="156"/>
      <c r="USX114" s="156"/>
      <c r="USY114" s="156"/>
      <c r="USZ114" s="156"/>
      <c r="UTA114" s="156"/>
      <c r="UTB114" s="156"/>
      <c r="UTC114" s="156"/>
      <c r="UTD114" s="156"/>
      <c r="UTE114" s="156"/>
      <c r="UTF114" s="156"/>
      <c r="UTG114" s="156"/>
      <c r="UTH114" s="156"/>
      <c r="UTI114" s="156"/>
      <c r="UTJ114" s="156"/>
      <c r="UTK114" s="156"/>
      <c r="UTL114" s="156"/>
      <c r="UTM114" s="156"/>
      <c r="UTN114" s="156"/>
      <c r="UTO114" s="156"/>
      <c r="UTP114" s="156"/>
      <c r="UTQ114" s="156"/>
      <c r="UTR114" s="156"/>
      <c r="UTS114" s="156"/>
      <c r="UTT114" s="156"/>
      <c r="UTU114" s="156"/>
      <c r="UTV114" s="156"/>
      <c r="UTW114" s="156"/>
      <c r="UTX114" s="156"/>
      <c r="UTY114" s="156"/>
      <c r="UTZ114" s="156"/>
      <c r="UUA114" s="156"/>
      <c r="UUB114" s="156"/>
      <c r="UUC114" s="156"/>
      <c r="UUD114" s="156"/>
      <c r="UUE114" s="156"/>
      <c r="UUF114" s="156"/>
      <c r="UUG114" s="156"/>
      <c r="UUH114" s="156"/>
      <c r="UUI114" s="156"/>
      <c r="UUJ114" s="156"/>
      <c r="UUK114" s="156"/>
      <c r="UUL114" s="156"/>
      <c r="UUM114" s="156"/>
      <c r="UUN114" s="156"/>
      <c r="UUO114" s="156"/>
      <c r="UUP114" s="156"/>
      <c r="UUQ114" s="156"/>
      <c r="UUR114" s="156"/>
      <c r="UUS114" s="156"/>
      <c r="UUT114" s="156"/>
      <c r="UUU114" s="156"/>
      <c r="UUV114" s="156"/>
      <c r="UUW114" s="156"/>
      <c r="UUX114" s="156"/>
      <c r="UUY114" s="156"/>
      <c r="UUZ114" s="156"/>
      <c r="UVA114" s="156"/>
      <c r="UVB114" s="156"/>
      <c r="UVC114" s="156"/>
      <c r="UVD114" s="156"/>
      <c r="UVE114" s="156"/>
      <c r="UVF114" s="156"/>
      <c r="UVG114" s="156"/>
      <c r="UVH114" s="156"/>
      <c r="UVI114" s="156"/>
      <c r="UVJ114" s="156"/>
      <c r="UVK114" s="156"/>
      <c r="UVL114" s="156"/>
      <c r="UVM114" s="156"/>
      <c r="UVN114" s="156"/>
      <c r="UVO114" s="156"/>
      <c r="UVP114" s="156"/>
      <c r="UVQ114" s="156"/>
      <c r="UVR114" s="156"/>
      <c r="UVS114" s="156"/>
      <c r="UVT114" s="156"/>
      <c r="UVU114" s="156"/>
      <c r="UVV114" s="156"/>
      <c r="UVW114" s="156"/>
      <c r="UVX114" s="156"/>
      <c r="UVY114" s="156"/>
      <c r="UVZ114" s="156"/>
      <c r="UWA114" s="156"/>
      <c r="UWB114" s="156"/>
      <c r="UWC114" s="156"/>
      <c r="UWD114" s="156"/>
      <c r="UWE114" s="156"/>
      <c r="UWF114" s="156"/>
      <c r="UWG114" s="156"/>
      <c r="UWH114" s="156"/>
      <c r="UWI114" s="156"/>
      <c r="UWJ114" s="156"/>
      <c r="UWK114" s="156"/>
      <c r="UWL114" s="156"/>
      <c r="UWM114" s="156"/>
      <c r="UWN114" s="156"/>
      <c r="UWO114" s="156"/>
      <c r="UWP114" s="156"/>
      <c r="UWQ114" s="156"/>
      <c r="UWR114" s="156"/>
      <c r="UWS114" s="156"/>
      <c r="UWT114" s="156"/>
      <c r="UWU114" s="156"/>
      <c r="UWV114" s="156"/>
      <c r="UWW114" s="156"/>
      <c r="UWX114" s="156"/>
      <c r="UWY114" s="156"/>
      <c r="UWZ114" s="156"/>
      <c r="UXA114" s="156"/>
      <c r="UXB114" s="156"/>
      <c r="UXC114" s="156"/>
      <c r="UXD114" s="156"/>
      <c r="UXE114" s="156"/>
      <c r="UXF114" s="156"/>
      <c r="UXG114" s="156"/>
      <c r="UXH114" s="156"/>
      <c r="UXI114" s="156"/>
      <c r="UXJ114" s="156"/>
      <c r="UXK114" s="156"/>
      <c r="UXL114" s="156"/>
      <c r="UXM114" s="156"/>
      <c r="UXN114" s="156"/>
      <c r="UXO114" s="156"/>
      <c r="UXP114" s="156"/>
      <c r="UXQ114" s="156"/>
      <c r="UXR114" s="156"/>
      <c r="UXS114" s="156"/>
      <c r="UXT114" s="156"/>
      <c r="UXU114" s="156"/>
      <c r="UXV114" s="156"/>
      <c r="UXW114" s="156"/>
      <c r="UXX114" s="156"/>
      <c r="UXY114" s="156"/>
      <c r="UXZ114" s="156"/>
      <c r="UYA114" s="156"/>
      <c r="UYB114" s="156"/>
      <c r="UYC114" s="156"/>
      <c r="UYD114" s="156"/>
      <c r="UYE114" s="156"/>
      <c r="UYF114" s="156"/>
      <c r="UYG114" s="156"/>
      <c r="UYH114" s="156"/>
      <c r="UYI114" s="156"/>
      <c r="UYJ114" s="156"/>
      <c r="UYK114" s="156"/>
      <c r="UYL114" s="156"/>
      <c r="UYM114" s="156"/>
      <c r="UYN114" s="156"/>
      <c r="UYO114" s="156"/>
      <c r="UYP114" s="156"/>
      <c r="UYQ114" s="156"/>
      <c r="UYR114" s="156"/>
      <c r="UYS114" s="156"/>
      <c r="UYT114" s="156"/>
      <c r="UYU114" s="156"/>
      <c r="UYV114" s="156"/>
      <c r="UYW114" s="156"/>
      <c r="UYX114" s="156"/>
      <c r="UYY114" s="156"/>
      <c r="UYZ114" s="156"/>
      <c r="UZA114" s="156"/>
      <c r="UZB114" s="156"/>
      <c r="UZC114" s="156"/>
      <c r="UZD114" s="156"/>
      <c r="UZE114" s="156"/>
      <c r="UZF114" s="156"/>
      <c r="UZG114" s="156"/>
      <c r="UZH114" s="156"/>
      <c r="UZI114" s="156"/>
      <c r="UZJ114" s="156"/>
      <c r="UZK114" s="156"/>
      <c r="UZL114" s="156"/>
      <c r="UZM114" s="156"/>
      <c r="UZN114" s="156"/>
      <c r="UZO114" s="156"/>
      <c r="UZP114" s="156"/>
      <c r="UZQ114" s="156"/>
      <c r="UZR114" s="156"/>
      <c r="UZS114" s="156"/>
      <c r="UZT114" s="156"/>
      <c r="UZU114" s="156"/>
      <c r="UZV114" s="156"/>
      <c r="UZW114" s="156"/>
      <c r="UZX114" s="156"/>
      <c r="UZY114" s="156"/>
      <c r="UZZ114" s="156"/>
      <c r="VAA114" s="156"/>
      <c r="VAB114" s="156"/>
      <c r="VAC114" s="156"/>
      <c r="VAD114" s="156"/>
      <c r="VAE114" s="156"/>
      <c r="VAF114" s="156"/>
      <c r="VAG114" s="156"/>
      <c r="VAH114" s="156"/>
      <c r="VAI114" s="156"/>
      <c r="VAJ114" s="156"/>
      <c r="VAK114" s="156"/>
      <c r="VAL114" s="156"/>
      <c r="VAM114" s="156"/>
      <c r="VAN114" s="156"/>
      <c r="VAO114" s="156"/>
      <c r="VAP114" s="156"/>
      <c r="VAQ114" s="156"/>
      <c r="VAR114" s="156"/>
      <c r="VAS114" s="156"/>
      <c r="VAT114" s="156"/>
      <c r="VAU114" s="156"/>
      <c r="VAV114" s="156"/>
      <c r="VAW114" s="156"/>
      <c r="VAX114" s="156"/>
      <c r="VAY114" s="156"/>
      <c r="VAZ114" s="156"/>
      <c r="VBA114" s="156"/>
      <c r="VBB114" s="156"/>
      <c r="VBC114" s="156"/>
      <c r="VBD114" s="156"/>
      <c r="VBE114" s="156"/>
      <c r="VBF114" s="156"/>
      <c r="VBG114" s="156"/>
      <c r="VBH114" s="156"/>
      <c r="VBI114" s="156"/>
      <c r="VBJ114" s="156"/>
      <c r="VBK114" s="156"/>
      <c r="VBL114" s="156"/>
      <c r="VBM114" s="156"/>
      <c r="VBN114" s="156"/>
      <c r="VBO114" s="156"/>
      <c r="VBP114" s="156"/>
      <c r="VBQ114" s="156"/>
      <c r="VBR114" s="156"/>
      <c r="VBS114" s="156"/>
      <c r="VBT114" s="156"/>
      <c r="VBU114" s="156"/>
      <c r="VBV114" s="156"/>
      <c r="VBW114" s="156"/>
      <c r="VBX114" s="156"/>
      <c r="VBY114" s="156"/>
      <c r="VBZ114" s="156"/>
      <c r="VCA114" s="156"/>
      <c r="VCB114" s="156"/>
      <c r="VCC114" s="156"/>
      <c r="VCD114" s="156"/>
      <c r="VCE114" s="156"/>
      <c r="VCF114" s="156"/>
      <c r="VCG114" s="156"/>
      <c r="VCH114" s="156"/>
      <c r="VCI114" s="156"/>
      <c r="VCJ114" s="156"/>
      <c r="VCK114" s="156"/>
      <c r="VCL114" s="156"/>
      <c r="VCM114" s="156"/>
      <c r="VCN114" s="156"/>
      <c r="VCO114" s="156"/>
      <c r="VCP114" s="156"/>
      <c r="VCQ114" s="156"/>
      <c r="VCR114" s="156"/>
      <c r="VCS114" s="156"/>
      <c r="VCT114" s="156"/>
      <c r="VCU114" s="156"/>
      <c r="VCV114" s="156"/>
      <c r="VCW114" s="156"/>
      <c r="VCX114" s="156"/>
      <c r="VCY114" s="156"/>
      <c r="VCZ114" s="156"/>
      <c r="VDA114" s="156"/>
      <c r="VDB114" s="156"/>
      <c r="VDC114" s="156"/>
      <c r="VDD114" s="156"/>
      <c r="VDE114" s="156"/>
      <c r="VDF114" s="156"/>
      <c r="VDG114" s="156"/>
      <c r="VDH114" s="156"/>
      <c r="VDI114" s="156"/>
      <c r="VDJ114" s="156"/>
      <c r="VDK114" s="156"/>
      <c r="VDL114" s="156"/>
      <c r="VDM114" s="156"/>
      <c r="VDN114" s="156"/>
      <c r="VDO114" s="156"/>
      <c r="VDP114" s="156"/>
      <c r="VDQ114" s="156"/>
      <c r="VDR114" s="156"/>
      <c r="VDS114" s="156"/>
      <c r="VDT114" s="156"/>
      <c r="VDU114" s="156"/>
      <c r="VDV114" s="156"/>
      <c r="VDW114" s="156"/>
      <c r="VDX114" s="156"/>
      <c r="VDY114" s="156"/>
      <c r="VDZ114" s="156"/>
      <c r="VEA114" s="156"/>
      <c r="VEB114" s="156"/>
      <c r="VEC114" s="156"/>
      <c r="VED114" s="156"/>
      <c r="VEE114" s="156"/>
      <c r="VEF114" s="156"/>
      <c r="VEG114" s="156"/>
      <c r="VEH114" s="156"/>
      <c r="VEI114" s="156"/>
      <c r="VEJ114" s="156"/>
      <c r="VEK114" s="156"/>
      <c r="VEL114" s="156"/>
      <c r="VEM114" s="156"/>
      <c r="VEN114" s="156"/>
      <c r="VEO114" s="156"/>
      <c r="VEP114" s="156"/>
      <c r="VEQ114" s="156"/>
      <c r="VER114" s="156"/>
      <c r="VES114" s="156"/>
      <c r="VET114" s="156"/>
      <c r="VEU114" s="156"/>
      <c r="VEV114" s="156"/>
      <c r="VEW114" s="156"/>
      <c r="VEX114" s="156"/>
      <c r="VEY114" s="156"/>
      <c r="VEZ114" s="156"/>
      <c r="VFA114" s="156"/>
      <c r="VFB114" s="156"/>
      <c r="VFC114" s="156"/>
      <c r="VFD114" s="156"/>
      <c r="VFE114" s="156"/>
      <c r="VFF114" s="156"/>
      <c r="VFG114" s="156"/>
      <c r="VFH114" s="156"/>
      <c r="VFI114" s="156"/>
      <c r="VFJ114" s="156"/>
      <c r="VFK114" s="156"/>
      <c r="VFL114" s="156"/>
      <c r="VFM114" s="156"/>
      <c r="VFN114" s="156"/>
      <c r="VFO114" s="156"/>
      <c r="VFP114" s="156"/>
      <c r="VFQ114" s="156"/>
      <c r="VFR114" s="156"/>
      <c r="VFS114" s="156"/>
      <c r="VFT114" s="156"/>
      <c r="VFU114" s="156"/>
      <c r="VFV114" s="156"/>
      <c r="VFW114" s="156"/>
      <c r="VFX114" s="156"/>
      <c r="VFY114" s="156"/>
      <c r="VFZ114" s="156"/>
      <c r="VGA114" s="156"/>
      <c r="VGB114" s="156"/>
      <c r="VGC114" s="156"/>
      <c r="VGD114" s="156"/>
      <c r="VGE114" s="156"/>
      <c r="VGF114" s="156"/>
      <c r="VGG114" s="156"/>
      <c r="VGH114" s="156"/>
      <c r="VGI114" s="156"/>
      <c r="VGJ114" s="156"/>
      <c r="VGK114" s="156"/>
      <c r="VGL114" s="156"/>
      <c r="VGM114" s="156"/>
      <c r="VGN114" s="156"/>
      <c r="VGO114" s="156"/>
      <c r="VGP114" s="156"/>
      <c r="VGQ114" s="156"/>
      <c r="VGR114" s="156"/>
      <c r="VGS114" s="156"/>
      <c r="VGT114" s="156"/>
      <c r="VGU114" s="156"/>
      <c r="VGV114" s="156"/>
      <c r="VGW114" s="156"/>
      <c r="VGX114" s="156"/>
      <c r="VGY114" s="156"/>
      <c r="VGZ114" s="156"/>
      <c r="VHA114" s="156"/>
      <c r="VHB114" s="156"/>
      <c r="VHC114" s="156"/>
      <c r="VHD114" s="156"/>
      <c r="VHE114" s="156"/>
      <c r="VHF114" s="156"/>
      <c r="VHG114" s="156"/>
      <c r="VHH114" s="156"/>
      <c r="VHI114" s="156"/>
      <c r="VHJ114" s="156"/>
      <c r="VHK114" s="156"/>
      <c r="VHL114" s="156"/>
      <c r="VHM114" s="156"/>
      <c r="VHN114" s="156"/>
      <c r="VHO114" s="156"/>
      <c r="VHP114" s="156"/>
      <c r="VHQ114" s="156"/>
      <c r="VHR114" s="156"/>
      <c r="VHS114" s="156"/>
      <c r="VHT114" s="156"/>
      <c r="VHU114" s="156"/>
      <c r="VHV114" s="156"/>
      <c r="VHW114" s="156"/>
      <c r="VHX114" s="156"/>
      <c r="VHY114" s="156"/>
      <c r="VHZ114" s="156"/>
      <c r="VIA114" s="156"/>
      <c r="VIB114" s="156"/>
      <c r="VIC114" s="156"/>
      <c r="VID114" s="156"/>
      <c r="VIE114" s="156"/>
      <c r="VIF114" s="156"/>
      <c r="VIG114" s="156"/>
      <c r="VIH114" s="156"/>
      <c r="VII114" s="156"/>
      <c r="VIJ114" s="156"/>
      <c r="VIK114" s="156"/>
      <c r="VIL114" s="156"/>
      <c r="VIM114" s="156"/>
      <c r="VIN114" s="156"/>
      <c r="VIO114" s="156"/>
      <c r="VIP114" s="156"/>
      <c r="VIQ114" s="156"/>
      <c r="VIR114" s="156"/>
      <c r="VIS114" s="156"/>
      <c r="VIT114" s="156"/>
      <c r="VIU114" s="156"/>
      <c r="VIV114" s="156"/>
      <c r="VIW114" s="156"/>
      <c r="VIX114" s="156"/>
      <c r="VIY114" s="156"/>
      <c r="VIZ114" s="156"/>
      <c r="VJA114" s="156"/>
      <c r="VJB114" s="156"/>
      <c r="VJC114" s="156"/>
      <c r="VJD114" s="156"/>
      <c r="VJE114" s="156"/>
      <c r="VJF114" s="156"/>
      <c r="VJG114" s="156"/>
      <c r="VJH114" s="156"/>
      <c r="VJI114" s="156"/>
      <c r="VJJ114" s="156"/>
      <c r="VJK114" s="156"/>
      <c r="VJL114" s="156"/>
      <c r="VJM114" s="156"/>
      <c r="VJN114" s="156"/>
      <c r="VJO114" s="156"/>
      <c r="VJP114" s="156"/>
      <c r="VJQ114" s="156"/>
      <c r="VJR114" s="156"/>
      <c r="VJS114" s="156"/>
      <c r="VJT114" s="156"/>
      <c r="VJU114" s="156"/>
      <c r="VJV114" s="156"/>
      <c r="VJW114" s="156"/>
      <c r="VJX114" s="156"/>
      <c r="VJY114" s="156"/>
      <c r="VJZ114" s="156"/>
      <c r="VKA114" s="156"/>
      <c r="VKB114" s="156"/>
      <c r="VKC114" s="156"/>
      <c r="VKD114" s="156"/>
      <c r="VKE114" s="156"/>
      <c r="VKF114" s="156"/>
      <c r="VKG114" s="156"/>
      <c r="VKH114" s="156"/>
      <c r="VKI114" s="156"/>
      <c r="VKJ114" s="156"/>
      <c r="VKK114" s="156"/>
      <c r="VKL114" s="156"/>
      <c r="VKM114" s="156"/>
      <c r="VKN114" s="156"/>
      <c r="VKO114" s="156"/>
      <c r="VKP114" s="156"/>
      <c r="VKQ114" s="156"/>
      <c r="VKR114" s="156"/>
      <c r="VKS114" s="156"/>
      <c r="VKT114" s="156"/>
      <c r="VKU114" s="156"/>
      <c r="VKV114" s="156"/>
      <c r="VKW114" s="156"/>
      <c r="VKX114" s="156"/>
      <c r="VKY114" s="156"/>
      <c r="VKZ114" s="156"/>
      <c r="VLA114" s="156"/>
      <c r="VLB114" s="156"/>
      <c r="VLC114" s="156"/>
      <c r="VLD114" s="156"/>
      <c r="VLE114" s="156"/>
      <c r="VLF114" s="156"/>
      <c r="VLG114" s="156"/>
      <c r="VLH114" s="156"/>
      <c r="VLI114" s="156"/>
      <c r="VLJ114" s="156"/>
      <c r="VLK114" s="156"/>
      <c r="VLL114" s="156"/>
      <c r="VLM114" s="156"/>
      <c r="VLN114" s="156"/>
      <c r="VLO114" s="156"/>
      <c r="VLP114" s="156"/>
      <c r="VLQ114" s="156"/>
      <c r="VLR114" s="156"/>
      <c r="VLS114" s="156"/>
      <c r="VLT114" s="156"/>
      <c r="VLU114" s="156"/>
      <c r="VLV114" s="156"/>
      <c r="VLW114" s="156"/>
      <c r="VLX114" s="156"/>
      <c r="VLY114" s="156"/>
      <c r="VLZ114" s="156"/>
      <c r="VMA114" s="156"/>
      <c r="VMB114" s="156"/>
      <c r="VMC114" s="156"/>
      <c r="VMD114" s="156"/>
      <c r="VME114" s="156"/>
      <c r="VMF114" s="156"/>
      <c r="VMG114" s="156"/>
      <c r="VMH114" s="156"/>
      <c r="VMI114" s="156"/>
      <c r="VMJ114" s="156"/>
      <c r="VMK114" s="156"/>
      <c r="VML114" s="156"/>
      <c r="VMM114" s="156"/>
      <c r="VMN114" s="156"/>
      <c r="VMO114" s="156"/>
      <c r="VMP114" s="156"/>
      <c r="VMQ114" s="156"/>
      <c r="VMR114" s="156"/>
      <c r="VMS114" s="156"/>
      <c r="VMT114" s="156"/>
      <c r="VMU114" s="156"/>
      <c r="VMV114" s="156"/>
      <c r="VMW114" s="156"/>
      <c r="VMX114" s="156"/>
      <c r="VMY114" s="156"/>
      <c r="VMZ114" s="156"/>
      <c r="VNA114" s="156"/>
      <c r="VNB114" s="156"/>
      <c r="VNC114" s="156"/>
      <c r="VND114" s="156"/>
      <c r="VNE114" s="156"/>
      <c r="VNF114" s="156"/>
      <c r="VNG114" s="156"/>
      <c r="VNH114" s="156"/>
      <c r="VNI114" s="156"/>
      <c r="VNJ114" s="156"/>
      <c r="VNK114" s="156"/>
      <c r="VNL114" s="156"/>
      <c r="VNM114" s="156"/>
      <c r="VNN114" s="156"/>
      <c r="VNO114" s="156"/>
      <c r="VNP114" s="156"/>
      <c r="VNQ114" s="156"/>
      <c r="VNR114" s="156"/>
      <c r="VNS114" s="156"/>
      <c r="VNT114" s="156"/>
      <c r="VNU114" s="156"/>
      <c r="VNV114" s="156"/>
      <c r="VNW114" s="156"/>
      <c r="VNX114" s="156"/>
      <c r="VNY114" s="156"/>
      <c r="VNZ114" s="156"/>
      <c r="VOA114" s="156"/>
      <c r="VOB114" s="156"/>
      <c r="VOC114" s="156"/>
      <c r="VOD114" s="156"/>
      <c r="VOE114" s="156"/>
      <c r="VOF114" s="156"/>
      <c r="VOG114" s="156"/>
      <c r="VOH114" s="156"/>
      <c r="VOI114" s="156"/>
      <c r="VOJ114" s="156"/>
      <c r="VOK114" s="156"/>
      <c r="VOL114" s="156"/>
      <c r="VOM114" s="156"/>
      <c r="VON114" s="156"/>
      <c r="VOO114" s="156"/>
      <c r="VOP114" s="156"/>
      <c r="VOQ114" s="156"/>
      <c r="VOR114" s="156"/>
      <c r="VOS114" s="156"/>
      <c r="VOT114" s="156"/>
      <c r="VOU114" s="156"/>
      <c r="VOV114" s="156"/>
      <c r="VOW114" s="156"/>
      <c r="VOX114" s="156"/>
      <c r="VOY114" s="156"/>
      <c r="VOZ114" s="156"/>
      <c r="VPA114" s="156"/>
      <c r="VPB114" s="156"/>
      <c r="VPC114" s="156"/>
      <c r="VPD114" s="156"/>
      <c r="VPE114" s="156"/>
      <c r="VPF114" s="156"/>
      <c r="VPG114" s="156"/>
      <c r="VPH114" s="156"/>
      <c r="VPI114" s="156"/>
      <c r="VPJ114" s="156"/>
      <c r="VPK114" s="156"/>
      <c r="VPL114" s="156"/>
      <c r="VPM114" s="156"/>
      <c r="VPN114" s="156"/>
      <c r="VPO114" s="156"/>
      <c r="VPP114" s="156"/>
      <c r="VPQ114" s="156"/>
      <c r="VPR114" s="156"/>
      <c r="VPS114" s="156"/>
      <c r="VPT114" s="156"/>
      <c r="VPU114" s="156"/>
      <c r="VPV114" s="156"/>
      <c r="VPW114" s="156"/>
      <c r="VPX114" s="156"/>
      <c r="VPY114" s="156"/>
      <c r="VPZ114" s="156"/>
      <c r="VQA114" s="156"/>
      <c r="VQB114" s="156"/>
      <c r="VQC114" s="156"/>
      <c r="VQD114" s="156"/>
      <c r="VQE114" s="156"/>
      <c r="VQF114" s="156"/>
      <c r="VQG114" s="156"/>
      <c r="VQH114" s="156"/>
      <c r="VQI114" s="156"/>
      <c r="VQJ114" s="156"/>
      <c r="VQK114" s="156"/>
      <c r="VQL114" s="156"/>
      <c r="VQM114" s="156"/>
      <c r="VQN114" s="156"/>
      <c r="VQO114" s="156"/>
      <c r="VQP114" s="156"/>
      <c r="VQQ114" s="156"/>
      <c r="VQR114" s="156"/>
      <c r="VQS114" s="156"/>
      <c r="VQT114" s="156"/>
      <c r="VQU114" s="156"/>
      <c r="VQV114" s="156"/>
      <c r="VQW114" s="156"/>
      <c r="VQX114" s="156"/>
      <c r="VQY114" s="156"/>
      <c r="VQZ114" s="156"/>
      <c r="VRA114" s="156"/>
      <c r="VRB114" s="156"/>
      <c r="VRC114" s="156"/>
      <c r="VRD114" s="156"/>
      <c r="VRE114" s="156"/>
      <c r="VRF114" s="156"/>
      <c r="VRG114" s="156"/>
      <c r="VRH114" s="156"/>
      <c r="VRI114" s="156"/>
      <c r="VRJ114" s="156"/>
      <c r="VRK114" s="156"/>
      <c r="VRL114" s="156"/>
      <c r="VRM114" s="156"/>
      <c r="VRN114" s="156"/>
      <c r="VRO114" s="156"/>
      <c r="VRP114" s="156"/>
      <c r="VRQ114" s="156"/>
      <c r="VRR114" s="156"/>
      <c r="VRS114" s="156"/>
      <c r="VRT114" s="156"/>
      <c r="VRU114" s="156"/>
      <c r="VRV114" s="156"/>
      <c r="VRW114" s="156"/>
      <c r="VRX114" s="156"/>
      <c r="VRY114" s="156"/>
      <c r="VRZ114" s="156"/>
      <c r="VSA114" s="156"/>
      <c r="VSB114" s="156"/>
      <c r="VSC114" s="156"/>
      <c r="VSD114" s="156"/>
      <c r="VSE114" s="156"/>
      <c r="VSF114" s="156"/>
      <c r="VSG114" s="156"/>
      <c r="VSH114" s="156"/>
      <c r="VSI114" s="156"/>
      <c r="VSJ114" s="156"/>
      <c r="VSK114" s="156"/>
      <c r="VSL114" s="156"/>
      <c r="VSM114" s="156"/>
      <c r="VSN114" s="156"/>
      <c r="VSO114" s="156"/>
      <c r="VSP114" s="156"/>
      <c r="VSQ114" s="156"/>
      <c r="VSR114" s="156"/>
      <c r="VSS114" s="156"/>
      <c r="VST114" s="156"/>
      <c r="VSU114" s="156"/>
      <c r="VSV114" s="156"/>
      <c r="VSW114" s="156"/>
      <c r="VSX114" s="156"/>
      <c r="VSY114" s="156"/>
      <c r="VSZ114" s="156"/>
      <c r="VTA114" s="156"/>
      <c r="VTB114" s="156"/>
      <c r="VTC114" s="156"/>
      <c r="VTD114" s="156"/>
      <c r="VTE114" s="156"/>
      <c r="VTF114" s="156"/>
      <c r="VTG114" s="156"/>
      <c r="VTH114" s="156"/>
      <c r="VTI114" s="156"/>
      <c r="VTJ114" s="156"/>
      <c r="VTK114" s="156"/>
      <c r="VTL114" s="156"/>
      <c r="VTM114" s="156"/>
      <c r="VTN114" s="156"/>
      <c r="VTO114" s="156"/>
      <c r="VTP114" s="156"/>
      <c r="VTQ114" s="156"/>
      <c r="VTR114" s="156"/>
      <c r="VTS114" s="156"/>
      <c r="VTT114" s="156"/>
      <c r="VTU114" s="156"/>
      <c r="VTV114" s="156"/>
      <c r="VTW114" s="156"/>
      <c r="VTX114" s="156"/>
      <c r="VTY114" s="156"/>
      <c r="VTZ114" s="156"/>
      <c r="VUA114" s="156"/>
      <c r="VUB114" s="156"/>
      <c r="VUC114" s="156"/>
      <c r="VUD114" s="156"/>
      <c r="VUE114" s="156"/>
      <c r="VUF114" s="156"/>
      <c r="VUG114" s="156"/>
      <c r="VUH114" s="156"/>
      <c r="VUI114" s="156"/>
      <c r="VUJ114" s="156"/>
      <c r="VUK114" s="156"/>
      <c r="VUL114" s="156"/>
      <c r="VUM114" s="156"/>
      <c r="VUN114" s="156"/>
      <c r="VUO114" s="156"/>
      <c r="VUP114" s="156"/>
      <c r="VUQ114" s="156"/>
      <c r="VUR114" s="156"/>
      <c r="VUS114" s="156"/>
      <c r="VUT114" s="156"/>
      <c r="VUU114" s="156"/>
      <c r="VUV114" s="156"/>
      <c r="VUW114" s="156"/>
      <c r="VUX114" s="156"/>
      <c r="VUY114" s="156"/>
      <c r="VUZ114" s="156"/>
      <c r="VVA114" s="156"/>
      <c r="VVB114" s="156"/>
      <c r="VVC114" s="156"/>
      <c r="VVD114" s="156"/>
      <c r="VVE114" s="156"/>
      <c r="VVF114" s="156"/>
      <c r="VVG114" s="156"/>
      <c r="VVH114" s="156"/>
      <c r="VVI114" s="156"/>
      <c r="VVJ114" s="156"/>
      <c r="VVK114" s="156"/>
      <c r="VVL114" s="156"/>
      <c r="VVM114" s="156"/>
      <c r="VVN114" s="156"/>
      <c r="VVO114" s="156"/>
      <c r="VVP114" s="156"/>
      <c r="VVQ114" s="156"/>
      <c r="VVR114" s="156"/>
      <c r="VVS114" s="156"/>
      <c r="VVT114" s="156"/>
      <c r="VVU114" s="156"/>
      <c r="VVV114" s="156"/>
      <c r="VVW114" s="156"/>
      <c r="VVX114" s="156"/>
      <c r="VVY114" s="156"/>
      <c r="VVZ114" s="156"/>
      <c r="VWA114" s="156"/>
      <c r="VWB114" s="156"/>
      <c r="VWC114" s="156"/>
      <c r="VWD114" s="156"/>
      <c r="VWE114" s="156"/>
      <c r="VWF114" s="156"/>
      <c r="VWG114" s="156"/>
      <c r="VWH114" s="156"/>
      <c r="VWI114" s="156"/>
      <c r="VWJ114" s="156"/>
      <c r="VWK114" s="156"/>
      <c r="VWL114" s="156"/>
      <c r="VWM114" s="156"/>
      <c r="VWN114" s="156"/>
      <c r="VWO114" s="156"/>
      <c r="VWP114" s="156"/>
      <c r="VWQ114" s="156"/>
      <c r="VWR114" s="156"/>
      <c r="VWS114" s="156"/>
      <c r="VWT114" s="156"/>
      <c r="VWU114" s="156"/>
      <c r="VWV114" s="156"/>
      <c r="VWW114" s="156"/>
      <c r="VWX114" s="156"/>
      <c r="VWY114" s="156"/>
      <c r="VWZ114" s="156"/>
      <c r="VXA114" s="156"/>
      <c r="VXB114" s="156"/>
      <c r="VXC114" s="156"/>
      <c r="VXD114" s="156"/>
      <c r="VXE114" s="156"/>
      <c r="VXF114" s="156"/>
      <c r="VXG114" s="156"/>
      <c r="VXH114" s="156"/>
      <c r="VXI114" s="156"/>
      <c r="VXJ114" s="156"/>
      <c r="VXK114" s="156"/>
      <c r="VXL114" s="156"/>
      <c r="VXM114" s="156"/>
      <c r="VXN114" s="156"/>
      <c r="VXO114" s="156"/>
      <c r="VXP114" s="156"/>
      <c r="VXQ114" s="156"/>
      <c r="VXR114" s="156"/>
      <c r="VXS114" s="156"/>
      <c r="VXT114" s="156"/>
      <c r="VXU114" s="156"/>
      <c r="VXV114" s="156"/>
      <c r="VXW114" s="156"/>
      <c r="VXX114" s="156"/>
      <c r="VXY114" s="156"/>
      <c r="VXZ114" s="156"/>
      <c r="VYA114" s="156"/>
      <c r="VYB114" s="156"/>
      <c r="VYC114" s="156"/>
      <c r="VYD114" s="156"/>
      <c r="VYE114" s="156"/>
      <c r="VYF114" s="156"/>
      <c r="VYG114" s="156"/>
      <c r="VYH114" s="156"/>
      <c r="VYI114" s="156"/>
      <c r="VYJ114" s="156"/>
      <c r="VYK114" s="156"/>
      <c r="VYL114" s="156"/>
      <c r="VYM114" s="156"/>
      <c r="VYN114" s="156"/>
      <c r="VYO114" s="156"/>
      <c r="VYP114" s="156"/>
      <c r="VYQ114" s="156"/>
      <c r="VYR114" s="156"/>
      <c r="VYS114" s="156"/>
      <c r="VYT114" s="156"/>
      <c r="VYU114" s="156"/>
      <c r="VYV114" s="156"/>
      <c r="VYW114" s="156"/>
      <c r="VYX114" s="156"/>
      <c r="VYY114" s="156"/>
      <c r="VYZ114" s="156"/>
      <c r="VZA114" s="156"/>
      <c r="VZB114" s="156"/>
      <c r="VZC114" s="156"/>
      <c r="VZD114" s="156"/>
      <c r="VZE114" s="156"/>
      <c r="VZF114" s="156"/>
      <c r="VZG114" s="156"/>
      <c r="VZH114" s="156"/>
      <c r="VZI114" s="156"/>
      <c r="VZJ114" s="156"/>
      <c r="VZK114" s="156"/>
      <c r="VZL114" s="156"/>
      <c r="VZM114" s="156"/>
      <c r="VZN114" s="156"/>
      <c r="VZO114" s="156"/>
      <c r="VZP114" s="156"/>
      <c r="VZQ114" s="156"/>
      <c r="VZR114" s="156"/>
      <c r="VZS114" s="156"/>
      <c r="VZT114" s="156"/>
      <c r="VZU114" s="156"/>
      <c r="VZV114" s="156"/>
      <c r="VZW114" s="156"/>
      <c r="VZX114" s="156"/>
      <c r="VZY114" s="156"/>
      <c r="VZZ114" s="156"/>
      <c r="WAA114" s="156"/>
      <c r="WAB114" s="156"/>
      <c r="WAC114" s="156"/>
      <c r="WAD114" s="156"/>
      <c r="WAE114" s="156"/>
      <c r="WAF114" s="156"/>
      <c r="WAG114" s="156"/>
      <c r="WAH114" s="156"/>
      <c r="WAI114" s="156"/>
      <c r="WAJ114" s="156"/>
      <c r="WAK114" s="156"/>
      <c r="WAL114" s="156"/>
      <c r="WAM114" s="156"/>
      <c r="WAN114" s="156"/>
      <c r="WAO114" s="156"/>
      <c r="WAP114" s="156"/>
      <c r="WAQ114" s="156"/>
      <c r="WAR114" s="156"/>
      <c r="WAS114" s="156"/>
      <c r="WAT114" s="156"/>
      <c r="WAU114" s="156"/>
      <c r="WAV114" s="156"/>
      <c r="WAW114" s="156"/>
      <c r="WAX114" s="156"/>
      <c r="WAY114" s="156"/>
      <c r="WAZ114" s="156"/>
      <c r="WBA114" s="156"/>
      <c r="WBB114" s="156"/>
      <c r="WBC114" s="156"/>
      <c r="WBD114" s="156"/>
      <c r="WBE114" s="156"/>
      <c r="WBF114" s="156"/>
      <c r="WBG114" s="156"/>
      <c r="WBH114" s="156"/>
      <c r="WBI114" s="156"/>
      <c r="WBJ114" s="156"/>
      <c r="WBK114" s="156"/>
      <c r="WBL114" s="156"/>
      <c r="WBM114" s="156"/>
      <c r="WBN114" s="156"/>
      <c r="WBO114" s="156"/>
      <c r="WBP114" s="156"/>
      <c r="WBQ114" s="156"/>
      <c r="WBR114" s="156"/>
      <c r="WBS114" s="156"/>
      <c r="WBT114" s="156"/>
      <c r="WBU114" s="156"/>
      <c r="WBV114" s="156"/>
      <c r="WBW114" s="156"/>
      <c r="WBX114" s="156"/>
      <c r="WBY114" s="156"/>
      <c r="WBZ114" s="156"/>
      <c r="WCA114" s="156"/>
      <c r="WCB114" s="156"/>
      <c r="WCC114" s="156"/>
      <c r="WCD114" s="156"/>
      <c r="WCE114" s="156"/>
      <c r="WCF114" s="156"/>
      <c r="WCG114" s="156"/>
      <c r="WCH114" s="156"/>
      <c r="WCI114" s="156"/>
      <c r="WCJ114" s="156"/>
      <c r="WCK114" s="156"/>
      <c r="WCL114" s="156"/>
      <c r="WCM114" s="156"/>
      <c r="WCN114" s="156"/>
      <c r="WCO114" s="156"/>
      <c r="WCP114" s="156"/>
      <c r="WCQ114" s="156"/>
      <c r="WCR114" s="156"/>
      <c r="WCS114" s="156"/>
      <c r="WCT114" s="156"/>
      <c r="WCU114" s="156"/>
      <c r="WCV114" s="156"/>
      <c r="WCW114" s="156"/>
      <c r="WCX114" s="156"/>
      <c r="WCY114" s="156"/>
      <c r="WCZ114" s="156"/>
      <c r="WDA114" s="156"/>
      <c r="WDB114" s="156"/>
      <c r="WDC114" s="156"/>
      <c r="WDD114" s="156"/>
      <c r="WDE114" s="156"/>
      <c r="WDF114" s="156"/>
      <c r="WDG114" s="156"/>
      <c r="WDH114" s="156"/>
      <c r="WDI114" s="156"/>
      <c r="WDJ114" s="156"/>
      <c r="WDK114" s="156"/>
      <c r="WDL114" s="156"/>
      <c r="WDM114" s="156"/>
      <c r="WDN114" s="156"/>
      <c r="WDO114" s="156"/>
      <c r="WDP114" s="156"/>
      <c r="WDQ114" s="156"/>
      <c r="WDR114" s="156"/>
      <c r="WDS114" s="156"/>
      <c r="WDT114" s="156"/>
      <c r="WDU114" s="156"/>
      <c r="WDV114" s="156"/>
      <c r="WDW114" s="156"/>
      <c r="WDX114" s="156"/>
      <c r="WDY114" s="156"/>
      <c r="WDZ114" s="156"/>
      <c r="WEA114" s="156"/>
      <c r="WEB114" s="156"/>
      <c r="WEC114" s="156"/>
      <c r="WED114" s="156"/>
      <c r="WEE114" s="156"/>
      <c r="WEF114" s="156"/>
      <c r="WEG114" s="156"/>
      <c r="WEH114" s="156"/>
      <c r="WEI114" s="156"/>
      <c r="WEJ114" s="156"/>
      <c r="WEK114" s="156"/>
      <c r="WEL114" s="156"/>
      <c r="WEM114" s="156"/>
      <c r="WEN114" s="156"/>
      <c r="WEO114" s="156"/>
      <c r="WEP114" s="156"/>
      <c r="WEQ114" s="156"/>
      <c r="WER114" s="156"/>
      <c r="WES114" s="156"/>
      <c r="WET114" s="156"/>
      <c r="WEU114" s="156"/>
      <c r="WEV114" s="156"/>
      <c r="WEW114" s="156"/>
      <c r="WEX114" s="156"/>
      <c r="WEY114" s="156"/>
      <c r="WEZ114" s="156"/>
      <c r="WFA114" s="156"/>
      <c r="WFB114" s="156"/>
      <c r="WFC114" s="156"/>
      <c r="WFD114" s="156"/>
      <c r="WFE114" s="156"/>
      <c r="WFF114" s="156"/>
      <c r="WFG114" s="156"/>
      <c r="WFH114" s="156"/>
      <c r="WFI114" s="156"/>
      <c r="WFJ114" s="156"/>
      <c r="WFK114" s="156"/>
      <c r="WFL114" s="156"/>
      <c r="WFM114" s="156"/>
      <c r="WFN114" s="156"/>
      <c r="WFO114" s="156"/>
      <c r="WFP114" s="156"/>
      <c r="WFQ114" s="156"/>
      <c r="WFR114" s="156"/>
      <c r="WFS114" s="156"/>
      <c r="WFT114" s="156"/>
      <c r="WFU114" s="156"/>
      <c r="WFV114" s="156"/>
      <c r="WFW114" s="156"/>
      <c r="WFX114" s="156"/>
      <c r="WFY114" s="156"/>
      <c r="WFZ114" s="156"/>
      <c r="WGA114" s="156"/>
      <c r="WGB114" s="156"/>
      <c r="WGC114" s="156"/>
      <c r="WGD114" s="156"/>
      <c r="WGE114" s="156"/>
      <c r="WGF114" s="156"/>
      <c r="WGG114" s="156"/>
      <c r="WGH114" s="156"/>
      <c r="WGI114" s="156"/>
      <c r="WGJ114" s="156"/>
      <c r="WGK114" s="156"/>
      <c r="WGL114" s="156"/>
      <c r="WGM114" s="156"/>
      <c r="WGN114" s="156"/>
      <c r="WGO114" s="156"/>
      <c r="WGP114" s="156"/>
      <c r="WGQ114" s="156"/>
      <c r="WGR114" s="156"/>
      <c r="WGS114" s="156"/>
      <c r="WGT114" s="156"/>
      <c r="WGU114" s="156"/>
      <c r="WGV114" s="156"/>
      <c r="WGW114" s="156"/>
      <c r="WGX114" s="156"/>
      <c r="WGY114" s="156"/>
      <c r="WGZ114" s="156"/>
      <c r="WHA114" s="156"/>
      <c r="WHB114" s="156"/>
      <c r="WHC114" s="156"/>
      <c r="WHD114" s="156"/>
      <c r="WHE114" s="156"/>
      <c r="WHF114" s="156"/>
      <c r="WHG114" s="156"/>
      <c r="WHH114" s="156"/>
      <c r="WHI114" s="156"/>
      <c r="WHJ114" s="156"/>
      <c r="WHK114" s="156"/>
      <c r="WHL114" s="156"/>
      <c r="WHM114" s="156"/>
      <c r="WHN114" s="156"/>
      <c r="WHO114" s="156"/>
      <c r="WHP114" s="156"/>
      <c r="WHQ114" s="156"/>
      <c r="WHR114" s="156"/>
      <c r="WHS114" s="156"/>
      <c r="WHT114" s="156"/>
      <c r="WHU114" s="156"/>
      <c r="WHV114" s="156"/>
      <c r="WHW114" s="156"/>
      <c r="WHX114" s="156"/>
      <c r="WHY114" s="156"/>
      <c r="WHZ114" s="156"/>
      <c r="WIA114" s="156"/>
      <c r="WIB114" s="156"/>
      <c r="WIC114" s="156"/>
      <c r="WID114" s="156"/>
      <c r="WIE114" s="156"/>
      <c r="WIF114" s="156"/>
      <c r="WIG114" s="156"/>
      <c r="WIH114" s="156"/>
      <c r="WII114" s="156"/>
      <c r="WIJ114" s="156"/>
      <c r="WIK114" s="156"/>
      <c r="WIL114" s="156"/>
      <c r="WIM114" s="156"/>
      <c r="WIN114" s="156"/>
      <c r="WIO114" s="156"/>
      <c r="WIP114" s="156"/>
      <c r="WIQ114" s="156"/>
      <c r="WIR114" s="156"/>
      <c r="WIS114" s="156"/>
      <c r="WIT114" s="156"/>
      <c r="WIU114" s="156"/>
      <c r="WIV114" s="156"/>
      <c r="WIW114" s="156"/>
      <c r="WIX114" s="156"/>
      <c r="WIY114" s="156"/>
      <c r="WIZ114" s="156"/>
      <c r="WJA114" s="156"/>
      <c r="WJB114" s="156"/>
      <c r="WJC114" s="156"/>
      <c r="WJD114" s="156"/>
      <c r="WJE114" s="156"/>
      <c r="WJF114" s="156"/>
      <c r="WJG114" s="156"/>
      <c r="WJH114" s="156"/>
      <c r="WJI114" s="156"/>
      <c r="WJJ114" s="156"/>
      <c r="WJK114" s="156"/>
      <c r="WJL114" s="156"/>
      <c r="WJM114" s="156"/>
      <c r="WJN114" s="156"/>
      <c r="WJO114" s="156"/>
      <c r="WJP114" s="156"/>
      <c r="WJQ114" s="156"/>
      <c r="WJR114" s="156"/>
      <c r="WJS114" s="156"/>
      <c r="WJT114" s="156"/>
      <c r="WJU114" s="156"/>
      <c r="WJV114" s="156"/>
      <c r="WJW114" s="156"/>
      <c r="WJX114" s="156"/>
      <c r="WJY114" s="156"/>
      <c r="WJZ114" s="156"/>
      <c r="WKA114" s="156"/>
      <c r="WKB114" s="156"/>
      <c r="WKC114" s="156"/>
      <c r="WKD114" s="156"/>
      <c r="WKE114" s="156"/>
      <c r="WKF114" s="156"/>
      <c r="WKG114" s="156"/>
      <c r="WKH114" s="156"/>
      <c r="WKI114" s="156"/>
      <c r="WKJ114" s="156"/>
      <c r="WKK114" s="156"/>
      <c r="WKL114" s="156"/>
      <c r="WKM114" s="156"/>
      <c r="WKN114" s="156"/>
      <c r="WKO114" s="156"/>
      <c r="WKP114" s="156"/>
      <c r="WKQ114" s="156"/>
      <c r="WKR114" s="156"/>
      <c r="WKS114" s="156"/>
      <c r="WKT114" s="156"/>
      <c r="WKU114" s="156"/>
      <c r="WKV114" s="156"/>
      <c r="WKW114" s="156"/>
      <c r="WKX114" s="156"/>
      <c r="WKY114" s="156"/>
      <c r="WKZ114" s="156"/>
      <c r="WLA114" s="156"/>
      <c r="WLB114" s="156"/>
      <c r="WLC114" s="156"/>
      <c r="WLD114" s="156"/>
      <c r="WLE114" s="156"/>
      <c r="WLF114" s="156"/>
      <c r="WLG114" s="156"/>
      <c r="WLH114" s="156"/>
      <c r="WLI114" s="156"/>
      <c r="WLJ114" s="156"/>
      <c r="WLK114" s="156"/>
      <c r="WLL114" s="156"/>
      <c r="WLM114" s="156"/>
      <c r="WLN114" s="156"/>
      <c r="WLO114" s="156"/>
      <c r="WLP114" s="156"/>
      <c r="WLQ114" s="156"/>
      <c r="WLR114" s="156"/>
      <c r="WLS114" s="156"/>
      <c r="WLT114" s="156"/>
      <c r="WLU114" s="156"/>
      <c r="WLV114" s="156"/>
      <c r="WLW114" s="156"/>
      <c r="WLX114" s="156"/>
      <c r="WLY114" s="156"/>
      <c r="WLZ114" s="156"/>
      <c r="WMA114" s="156"/>
      <c r="WMB114" s="156"/>
      <c r="WMC114" s="156"/>
      <c r="WMD114" s="156"/>
      <c r="WME114" s="156"/>
      <c r="WMF114" s="156"/>
      <c r="WMG114" s="156"/>
      <c r="WMH114" s="156"/>
      <c r="WMI114" s="156"/>
      <c r="WMJ114" s="156"/>
      <c r="WMK114" s="156"/>
      <c r="WML114" s="156"/>
      <c r="WMM114" s="156"/>
      <c r="WMN114" s="156"/>
      <c r="WMO114" s="156"/>
      <c r="WMP114" s="156"/>
      <c r="WMQ114" s="156"/>
      <c r="WMR114" s="156"/>
      <c r="WMS114" s="156"/>
      <c r="WMT114" s="156"/>
      <c r="WMU114" s="156"/>
      <c r="WMV114" s="156"/>
      <c r="WMW114" s="156"/>
      <c r="WMX114" s="156"/>
      <c r="WMY114" s="156"/>
      <c r="WMZ114" s="156"/>
      <c r="WNA114" s="156"/>
      <c r="WNB114" s="156"/>
      <c r="WNC114" s="156"/>
      <c r="WND114" s="156"/>
      <c r="WNE114" s="156"/>
      <c r="WNF114" s="156"/>
      <c r="WNG114" s="156"/>
      <c r="WNH114" s="156"/>
      <c r="WNI114" s="156"/>
      <c r="WNJ114" s="156"/>
      <c r="WNK114" s="156"/>
      <c r="WNL114" s="156"/>
      <c r="WNM114" s="156"/>
      <c r="WNN114" s="156"/>
      <c r="WNO114" s="156"/>
      <c r="WNP114" s="156"/>
      <c r="WNQ114" s="156"/>
      <c r="WNR114" s="156"/>
      <c r="WNS114" s="156"/>
      <c r="WNT114" s="156"/>
      <c r="WNU114" s="156"/>
      <c r="WNV114" s="156"/>
      <c r="WNW114" s="156"/>
      <c r="WNX114" s="156"/>
      <c r="WNY114" s="156"/>
      <c r="WNZ114" s="156"/>
      <c r="WOA114" s="156"/>
      <c r="WOB114" s="156"/>
      <c r="WOC114" s="156"/>
      <c r="WOD114" s="156"/>
      <c r="WOE114" s="156"/>
      <c r="WOF114" s="156"/>
      <c r="WOG114" s="156"/>
      <c r="WOH114" s="156"/>
      <c r="WOI114" s="156"/>
      <c r="WOJ114" s="156"/>
      <c r="WOK114" s="156"/>
      <c r="WOL114" s="156"/>
      <c r="WOM114" s="156"/>
      <c r="WON114" s="156"/>
      <c r="WOO114" s="156"/>
      <c r="WOP114" s="156"/>
      <c r="WOQ114" s="156"/>
      <c r="WOR114" s="156"/>
      <c r="WOS114" s="156"/>
      <c r="WOT114" s="156"/>
      <c r="WOU114" s="156"/>
      <c r="WOV114" s="156"/>
      <c r="WOW114" s="156"/>
      <c r="WOX114" s="156"/>
      <c r="WOY114" s="156"/>
      <c r="WOZ114" s="156"/>
      <c r="WPA114" s="156"/>
      <c r="WPB114" s="156"/>
      <c r="WPC114" s="156"/>
      <c r="WPD114" s="156"/>
      <c r="WPE114" s="156"/>
      <c r="WPF114" s="156"/>
      <c r="WPG114" s="156"/>
      <c r="WPH114" s="156"/>
      <c r="WPI114" s="156"/>
      <c r="WPJ114" s="156"/>
      <c r="WPK114" s="156"/>
      <c r="WPL114" s="156"/>
      <c r="WPM114" s="156"/>
      <c r="WPN114" s="156"/>
      <c r="WPO114" s="156"/>
      <c r="WPP114" s="156"/>
      <c r="WPQ114" s="156"/>
      <c r="WPR114" s="156"/>
      <c r="WPS114" s="156"/>
      <c r="WPT114" s="156"/>
      <c r="WPU114" s="156"/>
      <c r="WPV114" s="156"/>
      <c r="WPW114" s="156"/>
      <c r="WPX114" s="156"/>
      <c r="WPY114" s="156"/>
      <c r="WPZ114" s="156"/>
      <c r="WQA114" s="156"/>
      <c r="WQB114" s="156"/>
      <c r="WQC114" s="156"/>
      <c r="WQD114" s="156"/>
      <c r="WQE114" s="156"/>
      <c r="WQF114" s="156"/>
      <c r="WQG114" s="156"/>
      <c r="WQH114" s="156"/>
      <c r="WQI114" s="156"/>
      <c r="WQJ114" s="156"/>
      <c r="WQK114" s="156"/>
      <c r="WQL114" s="156"/>
      <c r="WQM114" s="156"/>
      <c r="WQN114" s="156"/>
      <c r="WQO114" s="156"/>
      <c r="WQP114" s="156"/>
      <c r="WQQ114" s="156"/>
      <c r="WQR114" s="156"/>
      <c r="WQS114" s="156"/>
      <c r="WQT114" s="156"/>
      <c r="WQU114" s="156"/>
      <c r="WQV114" s="156"/>
      <c r="WQW114" s="156"/>
      <c r="WQX114" s="156"/>
      <c r="WQY114" s="156"/>
      <c r="WQZ114" s="156"/>
      <c r="WRA114" s="156"/>
      <c r="WRB114" s="156"/>
      <c r="WRC114" s="156"/>
      <c r="WRD114" s="156"/>
      <c r="WRE114" s="156"/>
      <c r="WRF114" s="156"/>
      <c r="WRG114" s="156"/>
      <c r="WRH114" s="156"/>
      <c r="WRI114" s="156"/>
      <c r="WRJ114" s="156"/>
      <c r="WRK114" s="156"/>
      <c r="WRL114" s="156"/>
      <c r="WRM114" s="156"/>
      <c r="WRN114" s="156"/>
      <c r="WRO114" s="156"/>
      <c r="WRP114" s="156"/>
      <c r="WRQ114" s="156"/>
      <c r="WRR114" s="156"/>
      <c r="WRS114" s="156"/>
      <c r="WRT114" s="156"/>
      <c r="WRU114" s="156"/>
      <c r="WRV114" s="156"/>
      <c r="WRW114" s="156"/>
      <c r="WRX114" s="156"/>
      <c r="WRY114" s="156"/>
      <c r="WRZ114" s="156"/>
      <c r="WSA114" s="156"/>
      <c r="WSB114" s="156"/>
      <c r="WSC114" s="156"/>
      <c r="WSD114" s="156"/>
      <c r="WSE114" s="156"/>
      <c r="WSF114" s="156"/>
      <c r="WSG114" s="156"/>
      <c r="WSH114" s="156"/>
      <c r="WSI114" s="156"/>
      <c r="WSJ114" s="156"/>
      <c r="WSK114" s="156"/>
      <c r="WSL114" s="156"/>
      <c r="WSM114" s="156"/>
      <c r="WSN114" s="156"/>
      <c r="WSO114" s="156"/>
      <c r="WSP114" s="156"/>
      <c r="WSQ114" s="156"/>
      <c r="WSR114" s="156"/>
      <c r="WSS114" s="156"/>
      <c r="WST114" s="156"/>
      <c r="WSU114" s="156"/>
      <c r="WSV114" s="156"/>
      <c r="WSW114" s="156"/>
      <c r="WSX114" s="156"/>
      <c r="WSY114" s="156"/>
      <c r="WSZ114" s="156"/>
      <c r="WTA114" s="156"/>
      <c r="WTB114" s="156"/>
      <c r="WTC114" s="156"/>
      <c r="WTD114" s="156"/>
      <c r="WTE114" s="156"/>
      <c r="WTF114" s="156"/>
      <c r="WTG114" s="156"/>
      <c r="WTH114" s="156"/>
      <c r="WTI114" s="156"/>
      <c r="WTJ114" s="156"/>
      <c r="WTK114" s="156"/>
      <c r="WTL114" s="156"/>
      <c r="WTM114" s="156"/>
      <c r="WTN114" s="156"/>
      <c r="WTO114" s="156"/>
      <c r="WTP114" s="156"/>
      <c r="WTQ114" s="156"/>
      <c r="WTR114" s="156"/>
      <c r="WTS114" s="156"/>
      <c r="WTT114" s="156"/>
      <c r="WTU114" s="156"/>
      <c r="WTV114" s="156"/>
      <c r="WTW114" s="156"/>
      <c r="WTX114" s="156"/>
      <c r="WTY114" s="156"/>
      <c r="WTZ114" s="156"/>
      <c r="WUA114" s="156"/>
      <c r="WUB114" s="156"/>
      <c r="WUC114" s="156"/>
      <c r="WUD114" s="156"/>
      <c r="WUE114" s="156"/>
      <c r="WUF114" s="156"/>
      <c r="WUG114" s="156"/>
      <c r="WUH114" s="156"/>
      <c r="WUI114" s="156"/>
      <c r="WUJ114" s="156"/>
      <c r="WUK114" s="156"/>
      <c r="WUL114" s="156"/>
      <c r="WUM114" s="156"/>
      <c r="WUN114" s="156"/>
      <c r="WUO114" s="156"/>
      <c r="WUP114" s="156"/>
      <c r="WUQ114" s="156"/>
      <c r="WUR114" s="156"/>
      <c r="WUS114" s="156"/>
      <c r="WUT114" s="156"/>
      <c r="WUU114" s="156"/>
      <c r="WUV114" s="156"/>
      <c r="WUW114" s="156"/>
      <c r="WUX114" s="156"/>
      <c r="WUY114" s="156"/>
      <c r="WUZ114" s="156"/>
      <c r="WVA114" s="156"/>
      <c r="WVB114" s="156"/>
      <c r="WVC114" s="156"/>
      <c r="WVD114" s="156"/>
      <c r="WVE114" s="156"/>
      <c r="WVF114" s="156"/>
      <c r="WVG114" s="156"/>
      <c r="WVH114" s="156"/>
      <c r="WVI114" s="156"/>
      <c r="WVJ114" s="156"/>
      <c r="WVK114" s="156"/>
      <c r="WVL114" s="156"/>
      <c r="WVM114" s="156"/>
      <c r="WVN114" s="156"/>
      <c r="WVO114" s="156"/>
      <c r="WVP114" s="156"/>
      <c r="WVQ114" s="156"/>
      <c r="WVR114" s="156"/>
      <c r="WVS114" s="156"/>
      <c r="WVT114" s="156"/>
      <c r="WVU114" s="156"/>
      <c r="WVV114" s="156"/>
      <c r="WVW114" s="156"/>
      <c r="WVX114" s="156"/>
      <c r="WVY114" s="156"/>
      <c r="WVZ114" s="156"/>
      <c r="WWA114" s="156"/>
      <c r="WWB114" s="156"/>
      <c r="WWC114" s="156"/>
      <c r="WWD114" s="156"/>
      <c r="WWE114" s="156"/>
      <c r="WWF114" s="156"/>
      <c r="WWG114" s="156"/>
      <c r="WWH114" s="156"/>
      <c r="WWI114" s="156"/>
      <c r="WWJ114" s="156"/>
      <c r="WWK114" s="156"/>
      <c r="WWL114" s="156"/>
      <c r="WWM114" s="156"/>
      <c r="WWN114" s="156"/>
      <c r="WWO114" s="156"/>
      <c r="WWP114" s="156"/>
      <c r="WWQ114" s="156"/>
      <c r="WWR114" s="156"/>
      <c r="WWS114" s="156"/>
      <c r="WWT114" s="156"/>
      <c r="WWU114" s="156"/>
      <c r="WWV114" s="156"/>
      <c r="WWW114" s="156"/>
      <c r="WWX114" s="156"/>
      <c r="WWY114" s="156"/>
      <c r="WWZ114" s="156"/>
      <c r="WXA114" s="156"/>
      <c r="WXB114" s="156"/>
      <c r="WXC114" s="156"/>
      <c r="WXD114" s="156"/>
      <c r="WXE114" s="156"/>
      <c r="WXF114" s="156"/>
      <c r="WXG114" s="156"/>
      <c r="WXH114" s="156"/>
      <c r="WXI114" s="156"/>
      <c r="WXJ114" s="156"/>
      <c r="WXK114" s="156"/>
      <c r="WXL114" s="156"/>
      <c r="WXM114" s="156"/>
      <c r="WXN114" s="156"/>
      <c r="WXO114" s="156"/>
      <c r="WXP114" s="156"/>
      <c r="WXQ114" s="156"/>
      <c r="WXR114" s="156"/>
      <c r="WXS114" s="156"/>
      <c r="WXT114" s="156"/>
      <c r="WXU114" s="156"/>
      <c r="WXV114" s="156"/>
      <c r="WXW114" s="156"/>
      <c r="WXX114" s="156"/>
      <c r="WXY114" s="156"/>
      <c r="WXZ114" s="156"/>
      <c r="WYA114" s="156"/>
      <c r="WYB114" s="156"/>
      <c r="WYC114" s="156"/>
      <c r="WYD114" s="156"/>
      <c r="WYE114" s="156"/>
      <c r="WYF114" s="156"/>
      <c r="WYG114" s="156"/>
      <c r="WYH114" s="156"/>
      <c r="WYI114" s="156"/>
      <c r="WYJ114" s="156"/>
      <c r="WYK114" s="156"/>
      <c r="WYL114" s="156"/>
      <c r="WYM114" s="156"/>
      <c r="WYN114" s="156"/>
      <c r="WYO114" s="156"/>
      <c r="WYP114" s="156"/>
      <c r="WYQ114" s="156"/>
      <c r="WYR114" s="156"/>
      <c r="WYS114" s="156"/>
      <c r="WYT114" s="156"/>
      <c r="WYU114" s="156"/>
      <c r="WYV114" s="156"/>
      <c r="WYW114" s="156"/>
      <c r="WYX114" s="156"/>
      <c r="WYY114" s="156"/>
      <c r="WYZ114" s="156"/>
      <c r="WZA114" s="156"/>
      <c r="WZB114" s="156"/>
      <c r="WZC114" s="156"/>
      <c r="WZD114" s="156"/>
      <c r="WZE114" s="156"/>
      <c r="WZF114" s="156"/>
      <c r="WZG114" s="156"/>
      <c r="WZH114" s="156"/>
      <c r="WZI114" s="156"/>
      <c r="WZJ114" s="156"/>
      <c r="WZK114" s="156"/>
      <c r="WZL114" s="156"/>
      <c r="WZM114" s="156"/>
      <c r="WZN114" s="156"/>
      <c r="WZO114" s="156"/>
      <c r="WZP114" s="156"/>
      <c r="WZQ114" s="156"/>
      <c r="WZR114" s="156"/>
      <c r="WZS114" s="156"/>
      <c r="WZT114" s="156"/>
      <c r="WZU114" s="156"/>
      <c r="WZV114" s="156"/>
      <c r="WZW114" s="156"/>
      <c r="WZX114" s="156"/>
      <c r="WZY114" s="156"/>
      <c r="WZZ114" s="156"/>
      <c r="XAA114" s="156"/>
      <c r="XAB114" s="156"/>
      <c r="XAC114" s="156"/>
      <c r="XAD114" s="156"/>
      <c r="XAE114" s="156"/>
      <c r="XAF114" s="156"/>
      <c r="XAG114" s="156"/>
      <c r="XAH114" s="156"/>
      <c r="XAI114" s="156"/>
      <c r="XAJ114" s="156"/>
      <c r="XAK114" s="156"/>
      <c r="XAL114" s="156"/>
      <c r="XAM114" s="156"/>
      <c r="XAN114" s="156"/>
      <c r="XAO114" s="156"/>
      <c r="XAP114" s="156"/>
      <c r="XAQ114" s="156"/>
      <c r="XAR114" s="156"/>
      <c r="XAS114" s="156"/>
      <c r="XAT114" s="156"/>
      <c r="XAU114" s="156"/>
      <c r="XAV114" s="156"/>
      <c r="XAW114" s="156"/>
      <c r="XAX114" s="156"/>
      <c r="XAY114" s="156"/>
      <c r="XAZ114" s="156"/>
      <c r="XBA114" s="156"/>
      <c r="XBB114" s="156"/>
      <c r="XBC114" s="156"/>
      <c r="XBD114" s="156"/>
      <c r="XBE114" s="156"/>
      <c r="XBF114" s="156"/>
      <c r="XBG114" s="156"/>
      <c r="XBH114" s="156"/>
      <c r="XBI114" s="156"/>
      <c r="XBJ114" s="156"/>
      <c r="XBK114" s="156"/>
      <c r="XBL114" s="156"/>
      <c r="XBM114" s="156"/>
      <c r="XBN114" s="156"/>
      <c r="XBO114" s="156"/>
      <c r="XBP114" s="156"/>
      <c r="XBQ114" s="156"/>
      <c r="XBR114" s="156"/>
      <c r="XBS114" s="156"/>
      <c r="XBT114" s="156"/>
      <c r="XBU114" s="156"/>
      <c r="XBV114" s="156"/>
      <c r="XBW114" s="156"/>
      <c r="XBX114" s="156"/>
      <c r="XBY114" s="156"/>
      <c r="XBZ114" s="156"/>
      <c r="XCA114" s="156"/>
      <c r="XCB114" s="156"/>
      <c r="XCC114" s="156"/>
      <c r="XCD114" s="156"/>
      <c r="XCE114" s="156"/>
      <c r="XCF114" s="156"/>
      <c r="XCG114" s="156"/>
      <c r="XCH114" s="156"/>
      <c r="XCI114" s="156"/>
      <c r="XCJ114" s="156"/>
      <c r="XCK114" s="156"/>
      <c r="XCL114" s="156"/>
      <c r="XCM114" s="156"/>
      <c r="XCN114" s="156"/>
      <c r="XCO114" s="156"/>
      <c r="XCP114" s="156"/>
      <c r="XCQ114" s="156"/>
      <c r="XCR114" s="156"/>
      <c r="XCS114" s="156"/>
      <c r="XCT114" s="156"/>
      <c r="XCU114" s="156"/>
      <c r="XCV114" s="156"/>
      <c r="XCW114" s="156"/>
      <c r="XCX114" s="156"/>
      <c r="XCY114" s="156"/>
      <c r="XCZ114" s="156"/>
      <c r="XDA114" s="156"/>
      <c r="XDB114" s="156"/>
      <c r="XDC114" s="156"/>
      <c r="XDD114" s="156"/>
      <c r="XDE114" s="156"/>
      <c r="XDF114" s="156"/>
      <c r="XDG114" s="156"/>
      <c r="XDH114" s="156"/>
      <c r="XDI114" s="156"/>
      <c r="XDJ114" s="156"/>
      <c r="XDK114" s="156"/>
      <c r="XDL114" s="156"/>
      <c r="XDM114" s="156"/>
      <c r="XDN114" s="156"/>
      <c r="XDO114" s="156"/>
      <c r="XDP114" s="156"/>
      <c r="XDQ114" s="156"/>
      <c r="XDR114" s="156"/>
      <c r="XDS114" s="156"/>
      <c r="XDT114" s="156"/>
      <c r="XDU114" s="156"/>
      <c r="XDV114" s="156"/>
      <c r="XDW114" s="156"/>
      <c r="XDX114" s="156"/>
      <c r="XDY114" s="156"/>
      <c r="XDZ114" s="156"/>
      <c r="XEA114" s="156"/>
      <c r="XEB114" s="156"/>
      <c r="XEC114" s="156"/>
      <c r="XED114" s="156"/>
      <c r="XEE114" s="156"/>
      <c r="XEF114" s="156"/>
      <c r="XEG114" s="156"/>
      <c r="XEH114" s="156"/>
      <c r="XEI114" s="156"/>
      <c r="XEJ114" s="156"/>
      <c r="XEK114" s="156"/>
      <c r="XEL114" s="156"/>
      <c r="XEM114" s="156"/>
      <c r="XEN114" s="156"/>
      <c r="XEO114" s="156"/>
      <c r="XEP114" s="156"/>
      <c r="XEQ114" s="156"/>
      <c r="XER114" s="156"/>
      <c r="XES114" s="156"/>
      <c r="XET114" s="156"/>
      <c r="XEU114" s="156"/>
      <c r="XEV114" s="156"/>
      <c r="XEW114" s="156"/>
      <c r="XEX114" s="156"/>
      <c r="XEY114" s="156"/>
      <c r="XEZ114" s="156"/>
      <c r="XFA114" s="156"/>
      <c r="XFB114" s="156"/>
      <c r="XFC114" s="156"/>
      <c r="XFD114" s="156"/>
    </row>
    <row r="115" spans="1:16384" ht="30" customHeight="1">
      <c r="A115" s="154"/>
      <c r="B115" s="154"/>
      <c r="C115" s="174"/>
      <c r="D115" s="174"/>
      <c r="E115" s="174"/>
      <c r="F115" s="174"/>
      <c r="G115" s="174"/>
      <c r="H115" s="174"/>
      <c r="I115" s="174"/>
      <c r="J115" s="174"/>
      <c r="K115" s="174"/>
      <c r="L115" s="174"/>
      <c r="M115" s="174"/>
      <c r="N115" s="174"/>
      <c r="O115" s="174"/>
      <c r="P115" s="174"/>
      <c r="Q115" s="191"/>
      <c r="R115" s="174"/>
      <c r="S115" s="174"/>
      <c r="T115" s="174"/>
      <c r="U115" s="174"/>
      <c r="V115" s="174"/>
      <c r="W115" s="174"/>
      <c r="X115" s="174"/>
      <c r="Y115" s="174"/>
      <c r="Z115" s="174"/>
      <c r="AA115" s="174"/>
      <c r="AB115" s="174"/>
      <c r="AC115" s="174"/>
      <c r="AD115" s="174"/>
      <c r="AE115" s="174"/>
      <c r="AF115" s="154"/>
    </row>
    <row r="116" spans="1:16384" ht="30" customHeight="1">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16384" ht="30" hidden="1" customHeight="1"/>
    <row r="118" spans="1:16384" ht="30" hidden="1" customHeight="1"/>
    <row r="119" spans="1:16384" ht="30" hidden="1" customHeight="1"/>
    <row r="120" spans="1:16384" ht="30" hidden="1" customHeight="1"/>
    <row r="121" spans="1:16384" ht="30" hidden="1" customHeight="1"/>
    <row r="122" spans="1:16384" ht="30" hidden="1" customHeight="1"/>
    <row r="123" spans="1:16384" ht="30" hidden="1" customHeight="1"/>
    <row r="124" spans="1:16384" ht="30" hidden="1" customHeight="1"/>
    <row r="125" spans="1:16384" ht="30" hidden="1" customHeight="1"/>
    <row r="126" spans="1:16384" ht="30" hidden="1" customHeight="1"/>
    <row r="127" spans="1:16384" ht="30" hidden="1" customHeight="1"/>
    <row r="128" spans="1:16384" ht="30" customHeight="1"/>
    <row r="129" ht="30" customHeight="1"/>
    <row r="130" ht="30" customHeight="1"/>
    <row r="131" ht="30" customHeight="1"/>
    <row r="132" ht="30" customHeight="1"/>
    <row r="133" ht="30" customHeight="1"/>
    <row r="134" ht="30" customHeight="1"/>
    <row r="135" ht="30" customHeight="1"/>
    <row r="136" ht="30" customHeight="1"/>
    <row r="137" ht="30" customHeight="1"/>
  </sheetData>
  <mergeCells count="127">
    <mergeCell ref="I2:X2"/>
    <mergeCell ref="B1:F1"/>
    <mergeCell ref="AC81:AE81"/>
    <mergeCell ref="AC83:AE83"/>
    <mergeCell ref="AC85:AE85"/>
    <mergeCell ref="K81:Y81"/>
    <mergeCell ref="K83:Y83"/>
    <mergeCell ref="K85:Y85"/>
    <mergeCell ref="Z85:AB85"/>
    <mergeCell ref="Z83:AB83"/>
    <mergeCell ref="Z81:AB81"/>
    <mergeCell ref="AC84:AE84"/>
    <mergeCell ref="M84:Y84"/>
    <mergeCell ref="F60:K60"/>
    <mergeCell ref="D56:E60"/>
    <mergeCell ref="P61:AA61"/>
    <mergeCell ref="AC61:AE61"/>
    <mergeCell ref="F56:K56"/>
    <mergeCell ref="F57:K57"/>
    <mergeCell ref="B73:C74"/>
    <mergeCell ref="D73:AE74"/>
    <mergeCell ref="B68:C69"/>
    <mergeCell ref="D68:AE69"/>
    <mergeCell ref="D70:AE70"/>
    <mergeCell ref="J108:N108"/>
    <mergeCell ref="J111:N111"/>
    <mergeCell ref="J112:N112"/>
    <mergeCell ref="J113:N113"/>
    <mergeCell ref="B105:X106"/>
    <mergeCell ref="B108:I108"/>
    <mergeCell ref="B110:N110"/>
    <mergeCell ref="P108:S109"/>
    <mergeCell ref="P110:S111"/>
    <mergeCell ref="P112:S113"/>
    <mergeCell ref="T108:Y109"/>
    <mergeCell ref="T110:Y111"/>
    <mergeCell ref="T112:Y113"/>
    <mergeCell ref="B111:I111"/>
    <mergeCell ref="B112:I112"/>
    <mergeCell ref="B113:I113"/>
    <mergeCell ref="Z112:AE113"/>
    <mergeCell ref="Z110:AE111"/>
    <mergeCell ref="Z108:AE109"/>
    <mergeCell ref="P107:S107"/>
    <mergeCell ref="T107:Y107"/>
    <mergeCell ref="Z107:AE107"/>
    <mergeCell ref="Z82:AB82"/>
    <mergeCell ref="AC82:AE82"/>
    <mergeCell ref="Z84:AB84"/>
    <mergeCell ref="Z87:AE87"/>
    <mergeCell ref="Z86:AB86"/>
    <mergeCell ref="AC86:AE86"/>
    <mergeCell ref="Q7:W8"/>
    <mergeCell ref="L62:AE66"/>
    <mergeCell ref="D62:K66"/>
    <mergeCell ref="L61:O61"/>
    <mergeCell ref="Z80:AB80"/>
    <mergeCell ref="AC80:AE80"/>
    <mergeCell ref="K80:L80"/>
    <mergeCell ref="M80:Y80"/>
    <mergeCell ref="B53:C54"/>
    <mergeCell ref="D53:AE54"/>
    <mergeCell ref="AC79:AE79"/>
    <mergeCell ref="Z79:AB79"/>
    <mergeCell ref="D61:K61"/>
    <mergeCell ref="L56:AE56"/>
    <mergeCell ref="L57:AE57"/>
    <mergeCell ref="L58:AE58"/>
    <mergeCell ref="L59:AE59"/>
    <mergeCell ref="L60:AE60"/>
    <mergeCell ref="D76:H77"/>
    <mergeCell ref="I76:L77"/>
    <mergeCell ref="W76:AA77"/>
    <mergeCell ref="AB76:AE77"/>
    <mergeCell ref="S76:V77"/>
    <mergeCell ref="M76:R77"/>
    <mergeCell ref="B27:C28"/>
    <mergeCell ref="D27:AE28"/>
    <mergeCell ref="C25:H25"/>
    <mergeCell ref="I25:N25"/>
    <mergeCell ref="O25:T25"/>
    <mergeCell ref="C24:H24"/>
    <mergeCell ref="I24:N24"/>
    <mergeCell ref="O24:T24"/>
    <mergeCell ref="D21:G21"/>
    <mergeCell ref="H21:S21"/>
    <mergeCell ref="Z4:AE6"/>
    <mergeCell ref="D20:S20"/>
    <mergeCell ref="D12:S12"/>
    <mergeCell ref="W10:AE11"/>
    <mergeCell ref="D10:S11"/>
    <mergeCell ref="C29:AE44"/>
    <mergeCell ref="D46:F46"/>
    <mergeCell ref="G46:P46"/>
    <mergeCell ref="M79:Y79"/>
    <mergeCell ref="B4:W6"/>
    <mergeCell ref="B10:C11"/>
    <mergeCell ref="U10:V11"/>
    <mergeCell ref="D13:S15"/>
    <mergeCell ref="D17:S17"/>
    <mergeCell ref="Z7:AE8"/>
    <mergeCell ref="G48:P48"/>
    <mergeCell ref="Q46:S46"/>
    <mergeCell ref="D48:F48"/>
    <mergeCell ref="Q48:S48"/>
    <mergeCell ref="T46:AE46"/>
    <mergeCell ref="B7:H8"/>
    <mergeCell ref="D16:H16"/>
    <mergeCell ref="I7:K8"/>
    <mergeCell ref="T48:AE48"/>
    <mergeCell ref="E87:J87"/>
    <mergeCell ref="K87:Y87"/>
    <mergeCell ref="E85:J85"/>
    <mergeCell ref="E86:J86"/>
    <mergeCell ref="D18:S18"/>
    <mergeCell ref="D19:S19"/>
    <mergeCell ref="K82:L82"/>
    <mergeCell ref="K84:L84"/>
    <mergeCell ref="K86:Y86"/>
    <mergeCell ref="M82:Y82"/>
    <mergeCell ref="F58:K58"/>
    <mergeCell ref="F59:K59"/>
    <mergeCell ref="D22:I22"/>
    <mergeCell ref="J22:S22"/>
    <mergeCell ref="W13:AE25"/>
    <mergeCell ref="I16:S16"/>
    <mergeCell ref="K79:L79"/>
  </mergeCells>
  <phoneticPr fontId="31" type="noConversion"/>
  <hyperlinks>
    <hyperlink ref="B1" location="NOTICE!A1" display="NOTICE"/>
  </hyperlinks>
  <printOptions horizontalCentered="1" verticalCentered="1"/>
  <pageMargins left="0.4" right="0.4" top="0.4" bottom="0.4" header="0.3" footer="0.3"/>
  <pageSetup paperSize="9" scale="50" fitToHeight="3" orientation="portrait" verticalDpi="0" r:id="rId1"/>
  <rowBreaks count="2" manualBreakCount="2">
    <brk id="51" max="16383" man="1"/>
    <brk id="7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03"/>
  <sheetViews>
    <sheetView showGridLines="0" topLeftCell="A13" workbookViewId="0">
      <selection activeCell="C59" sqref="C59"/>
    </sheetView>
  </sheetViews>
  <sheetFormatPr baseColWidth="10" defaultColWidth="0" defaultRowHeight="15.6" zeroHeight="1"/>
  <cols>
    <col min="1" max="1" width="3.33203125" style="25" customWidth="1"/>
    <col min="2" max="2" width="75.109375" style="25" customWidth="1"/>
    <col min="3" max="3" width="75.6640625" style="25" customWidth="1"/>
    <col min="4" max="4" width="3.33203125" style="25" customWidth="1"/>
    <col min="5" max="16384" width="10.88671875" style="25" hidden="1"/>
  </cols>
  <sheetData>
    <row r="1" spans="2:3"/>
    <row r="2" spans="2:3">
      <c r="B2" s="24" t="s">
        <v>46</v>
      </c>
      <c r="C2" s="24" t="s">
        <v>0</v>
      </c>
    </row>
    <row r="3" spans="2:3">
      <c r="B3" s="26" t="s">
        <v>47</v>
      </c>
      <c r="C3" s="26" t="s">
        <v>8</v>
      </c>
    </row>
    <row r="4" spans="2:3">
      <c r="B4" s="26" t="s">
        <v>14</v>
      </c>
      <c r="C4" s="26" t="s">
        <v>8</v>
      </c>
    </row>
    <row r="5" spans="2:3"/>
    <row r="6" spans="2:3">
      <c r="B6" s="24" t="s">
        <v>48</v>
      </c>
      <c r="C6" s="24" t="s">
        <v>0</v>
      </c>
    </row>
    <row r="7" spans="2:3">
      <c r="B7" s="26" t="s">
        <v>49</v>
      </c>
      <c r="C7" s="26" t="s">
        <v>8</v>
      </c>
    </row>
    <row r="8" spans="2:3">
      <c r="B8" s="26" t="s">
        <v>50</v>
      </c>
      <c r="C8" s="26" t="s">
        <v>8</v>
      </c>
    </row>
    <row r="9" spans="2:3">
      <c r="B9" s="26" t="s">
        <v>51</v>
      </c>
      <c r="C9" s="26" t="s">
        <v>8</v>
      </c>
    </row>
    <row r="10" spans="2:3"/>
    <row r="11" spans="2:3">
      <c r="B11" s="24" t="s">
        <v>28</v>
      </c>
      <c r="C11" s="24" t="s">
        <v>0</v>
      </c>
    </row>
    <row r="12" spans="2:3">
      <c r="B12" s="26" t="s">
        <v>52</v>
      </c>
      <c r="C12" s="26" t="s">
        <v>8</v>
      </c>
    </row>
    <row r="13" spans="2:3">
      <c r="B13" s="57" t="s">
        <v>214</v>
      </c>
      <c r="C13" s="26" t="s">
        <v>8</v>
      </c>
    </row>
    <row r="14" spans="2:3">
      <c r="B14" s="26" t="s">
        <v>53</v>
      </c>
      <c r="C14" s="26" t="s">
        <v>8</v>
      </c>
    </row>
    <row r="15" spans="2:3">
      <c r="B15" s="26" t="s">
        <v>54</v>
      </c>
      <c r="C15" s="26" t="s">
        <v>8</v>
      </c>
    </row>
    <row r="16" spans="2:3" ht="31.2">
      <c r="B16" s="26" t="s">
        <v>55</v>
      </c>
      <c r="C16" s="26" t="s">
        <v>8</v>
      </c>
    </row>
    <row r="17" spans="2:3" ht="31.2">
      <c r="B17" s="26" t="s">
        <v>56</v>
      </c>
      <c r="C17" s="26" t="s">
        <v>8</v>
      </c>
    </row>
    <row r="18" spans="2:3" ht="31.2">
      <c r="B18" s="26" t="s">
        <v>57</v>
      </c>
      <c r="C18" s="26" t="s">
        <v>8</v>
      </c>
    </row>
    <row r="19" spans="2:3">
      <c r="B19" s="26" t="s">
        <v>29</v>
      </c>
      <c r="C19" s="26" t="s">
        <v>8</v>
      </c>
    </row>
    <row r="20" spans="2:3"/>
    <row r="21" spans="2:3">
      <c r="B21" s="24" t="s">
        <v>30</v>
      </c>
      <c r="C21" s="24" t="s">
        <v>0</v>
      </c>
    </row>
    <row r="22" spans="2:3" ht="31.2">
      <c r="B22" s="26" t="s">
        <v>31</v>
      </c>
      <c r="C22" s="73" t="s">
        <v>242</v>
      </c>
    </row>
    <row r="23" spans="2:3" ht="31.2">
      <c r="B23" s="26" t="s">
        <v>32</v>
      </c>
      <c r="C23" s="73" t="s">
        <v>244</v>
      </c>
    </row>
    <row r="24" spans="2:3" ht="31.2">
      <c r="B24" s="26" t="s">
        <v>33</v>
      </c>
      <c r="C24" s="73" t="s">
        <v>243</v>
      </c>
    </row>
    <row r="25" spans="2:3"/>
    <row r="26" spans="2:3">
      <c r="B26" s="24" t="s">
        <v>35</v>
      </c>
      <c r="C26" s="24" t="s">
        <v>0</v>
      </c>
    </row>
    <row r="27" spans="2:3" ht="31.2">
      <c r="B27" s="26" t="s">
        <v>34</v>
      </c>
      <c r="C27" s="26" t="s">
        <v>58</v>
      </c>
    </row>
    <row r="28" spans="2:3">
      <c r="B28" s="26" t="s">
        <v>59</v>
      </c>
      <c r="C28" s="26" t="s">
        <v>60</v>
      </c>
    </row>
    <row r="29" spans="2:3">
      <c r="B29" s="26" t="s">
        <v>61</v>
      </c>
      <c r="C29" s="26" t="s">
        <v>62</v>
      </c>
    </row>
    <row r="30" spans="2:3">
      <c r="B30" s="26" t="s">
        <v>63</v>
      </c>
      <c r="C30" s="26" t="s">
        <v>64</v>
      </c>
    </row>
    <row r="31" spans="2:3">
      <c r="B31" s="26" t="s">
        <v>36</v>
      </c>
      <c r="C31" s="26" t="s">
        <v>65</v>
      </c>
    </row>
    <row r="32" spans="2:3"/>
    <row r="33" spans="2:3">
      <c r="B33" s="24" t="s">
        <v>37</v>
      </c>
      <c r="C33" s="24" t="s">
        <v>0</v>
      </c>
    </row>
    <row r="34" spans="2:3" ht="31.2">
      <c r="B34" s="26" t="s">
        <v>38</v>
      </c>
      <c r="C34" s="73" t="s">
        <v>245</v>
      </c>
    </row>
    <row r="35" spans="2:3" ht="46.8">
      <c r="B35" s="26" t="s">
        <v>39</v>
      </c>
      <c r="C35" s="73" t="s">
        <v>246</v>
      </c>
    </row>
    <row r="36" spans="2:3"/>
    <row r="37" spans="2:3">
      <c r="B37" s="24" t="s">
        <v>40</v>
      </c>
      <c r="C37" s="24" t="s">
        <v>0</v>
      </c>
    </row>
    <row r="38" spans="2:3">
      <c r="B38" s="212" t="s">
        <v>523</v>
      </c>
      <c r="C38" s="26"/>
    </row>
    <row r="39" spans="2:3">
      <c r="B39" s="50" t="s">
        <v>193</v>
      </c>
      <c r="C39" s="26"/>
    </row>
    <row r="40" spans="2:3">
      <c r="B40" s="50" t="s">
        <v>194</v>
      </c>
      <c r="C40" s="26"/>
    </row>
    <row r="41" spans="2:3">
      <c r="B41" s="50" t="s">
        <v>195</v>
      </c>
      <c r="C41" s="26"/>
    </row>
    <row r="42" spans="2:3">
      <c r="B42" s="212" t="s">
        <v>524</v>
      </c>
      <c r="C42" s="26"/>
    </row>
    <row r="43" spans="2:3">
      <c r="B43" s="72" t="s">
        <v>241</v>
      </c>
      <c r="C43" s="26"/>
    </row>
    <row r="44" spans="2:3">
      <c r="B44" s="50" t="s">
        <v>196</v>
      </c>
      <c r="C44" s="26"/>
    </row>
    <row r="45" spans="2:3">
      <c r="B45" s="50" t="s">
        <v>197</v>
      </c>
      <c r="C45" s="26"/>
    </row>
    <row r="46" spans="2:3">
      <c r="B46" s="50" t="s">
        <v>198</v>
      </c>
      <c r="C46" s="26"/>
    </row>
    <row r="47" spans="2:3">
      <c r="B47" s="212" t="s">
        <v>525</v>
      </c>
      <c r="C47" s="26"/>
    </row>
    <row r="48" spans="2:3">
      <c r="B48" s="50" t="s">
        <v>199</v>
      </c>
      <c r="C48" s="26"/>
    </row>
    <row r="49" spans="2:3">
      <c r="B49" s="50" t="s">
        <v>200</v>
      </c>
      <c r="C49" s="26"/>
    </row>
    <row r="50" spans="2:3">
      <c r="B50" s="50" t="s">
        <v>201</v>
      </c>
      <c r="C50" s="26"/>
    </row>
    <row r="51" spans="2:3">
      <c r="B51" s="212" t="s">
        <v>526</v>
      </c>
      <c r="C51" s="26"/>
    </row>
    <row r="52" spans="2:3">
      <c r="B52" s="50" t="s">
        <v>202</v>
      </c>
      <c r="C52" s="26"/>
    </row>
    <row r="53" spans="2:3">
      <c r="B53" s="50" t="s">
        <v>203</v>
      </c>
      <c r="C53" s="26"/>
    </row>
    <row r="54" spans="2:3">
      <c r="B54" s="50" t="s">
        <v>204</v>
      </c>
      <c r="C54" s="26"/>
    </row>
    <row r="55" spans="2:3">
      <c r="B55" s="50" t="s">
        <v>205</v>
      </c>
      <c r="C55" s="26"/>
    </row>
    <row r="56" spans="2:3"/>
    <row r="57" spans="2:3">
      <c r="B57" s="24" t="s">
        <v>21</v>
      </c>
      <c r="C57" s="24" t="s">
        <v>0</v>
      </c>
    </row>
    <row r="58" spans="2:3">
      <c r="B58" s="26" t="s">
        <v>6</v>
      </c>
      <c r="C58" s="26" t="s">
        <v>66</v>
      </c>
    </row>
    <row r="59" spans="2:3" ht="31.2">
      <c r="B59" s="26" t="s">
        <v>153</v>
      </c>
      <c r="C59" s="26" t="s">
        <v>67</v>
      </c>
    </row>
    <row r="60" spans="2:3"/>
    <row r="61" spans="2:3">
      <c r="B61" s="24" t="s">
        <v>248</v>
      </c>
      <c r="C61" s="24" t="s">
        <v>0</v>
      </c>
    </row>
    <row r="62" spans="2:3">
      <c r="B62" s="26" t="s">
        <v>68</v>
      </c>
      <c r="C62" s="26" t="s">
        <v>8</v>
      </c>
    </row>
    <row r="63" spans="2:3">
      <c r="B63" s="26" t="s">
        <v>69</v>
      </c>
      <c r="C63" s="26" t="s">
        <v>8</v>
      </c>
    </row>
    <row r="64" spans="2:3">
      <c r="B64" s="26" t="s">
        <v>70</v>
      </c>
      <c r="C64" s="26" t="s">
        <v>8</v>
      </c>
    </row>
    <row r="65" spans="2:3">
      <c r="B65" s="26" t="s">
        <v>71</v>
      </c>
      <c r="C65" s="26" t="s">
        <v>8</v>
      </c>
    </row>
    <row r="66" spans="2:3">
      <c r="B66" s="26" t="s">
        <v>72</v>
      </c>
      <c r="C66" s="26" t="s">
        <v>8</v>
      </c>
    </row>
    <row r="67" spans="2:3">
      <c r="B67" s="26" t="s">
        <v>73</v>
      </c>
      <c r="C67" s="26" t="s">
        <v>8</v>
      </c>
    </row>
    <row r="68" spans="2:3" ht="31.2">
      <c r="B68" s="26" t="s">
        <v>74</v>
      </c>
      <c r="C68" s="26" t="s">
        <v>8</v>
      </c>
    </row>
    <row r="69" spans="2:3">
      <c r="B69" s="26" t="s">
        <v>75</v>
      </c>
      <c r="C69" s="26" t="s">
        <v>8</v>
      </c>
    </row>
    <row r="70" spans="2:3">
      <c r="B70" s="26" t="s">
        <v>76</v>
      </c>
      <c r="C70" s="26" t="s">
        <v>8</v>
      </c>
    </row>
    <row r="71" spans="2:3">
      <c r="B71" s="26" t="s">
        <v>77</v>
      </c>
      <c r="C71" s="26" t="s">
        <v>8</v>
      </c>
    </row>
    <row r="72" spans="2:3">
      <c r="B72" s="26" t="s">
        <v>78</v>
      </c>
      <c r="C72" s="26" t="s">
        <v>8</v>
      </c>
    </row>
    <row r="73" spans="2:3">
      <c r="B73" s="26" t="s">
        <v>79</v>
      </c>
      <c r="C73" s="26" t="s">
        <v>8</v>
      </c>
    </row>
    <row r="74" spans="2:3">
      <c r="B74" s="26" t="s">
        <v>80</v>
      </c>
      <c r="C74" s="26" t="s">
        <v>8</v>
      </c>
    </row>
    <row r="75" spans="2:3">
      <c r="B75" s="26" t="s">
        <v>81</v>
      </c>
      <c r="C75" s="26" t="s">
        <v>8</v>
      </c>
    </row>
    <row r="76" spans="2:3">
      <c r="B76" s="26" t="s">
        <v>82</v>
      </c>
      <c r="C76" s="26" t="s">
        <v>8</v>
      </c>
    </row>
    <row r="77" spans="2:3">
      <c r="B77" s="26" t="s">
        <v>83</v>
      </c>
      <c r="C77" s="26" t="s">
        <v>8</v>
      </c>
    </row>
    <row r="78" spans="2:3">
      <c r="B78" s="26" t="s">
        <v>84</v>
      </c>
      <c r="C78" s="26" t="s">
        <v>8</v>
      </c>
    </row>
    <row r="79" spans="2:3">
      <c r="B79" s="26" t="s">
        <v>85</v>
      </c>
      <c r="C79" s="26" t="s">
        <v>8</v>
      </c>
    </row>
    <row r="80" spans="2:3">
      <c r="B80" s="26" t="s">
        <v>86</v>
      </c>
      <c r="C80" s="26" t="s">
        <v>8</v>
      </c>
    </row>
    <row r="81" spans="2:3">
      <c r="B81" s="26" t="s">
        <v>87</v>
      </c>
      <c r="C81" s="26" t="s">
        <v>8</v>
      </c>
    </row>
    <row r="82" spans="2:3">
      <c r="B82" s="26" t="s">
        <v>88</v>
      </c>
      <c r="C82" s="26" t="s">
        <v>8</v>
      </c>
    </row>
    <row r="83" spans="2:3">
      <c r="B83" s="26" t="s">
        <v>89</v>
      </c>
      <c r="C83" s="26" t="s">
        <v>8</v>
      </c>
    </row>
    <row r="84" spans="2:3">
      <c r="B84" s="26" t="s">
        <v>90</v>
      </c>
      <c r="C84" s="26" t="s">
        <v>8</v>
      </c>
    </row>
    <row r="85" spans="2:3">
      <c r="B85" s="26" t="s">
        <v>91</v>
      </c>
      <c r="C85" s="26" t="s">
        <v>8</v>
      </c>
    </row>
    <row r="86" spans="2:3">
      <c r="B86" s="73" t="s">
        <v>247</v>
      </c>
      <c r="C86" s="26" t="s">
        <v>8</v>
      </c>
    </row>
    <row r="87" spans="2:3"/>
    <row r="88" spans="2:3">
      <c r="B88" s="24" t="s">
        <v>249</v>
      </c>
      <c r="C88" s="24" t="s">
        <v>0</v>
      </c>
    </row>
    <row r="89" spans="2:3">
      <c r="B89" s="73" t="s">
        <v>253</v>
      </c>
      <c r="C89" s="26" t="s">
        <v>8</v>
      </c>
    </row>
    <row r="90" spans="2:3">
      <c r="B90" s="73" t="s">
        <v>254</v>
      </c>
      <c r="C90" s="26" t="s">
        <v>8</v>
      </c>
    </row>
    <row r="91" spans="2:3">
      <c r="B91" s="73" t="s">
        <v>251</v>
      </c>
      <c r="C91" s="26" t="s">
        <v>8</v>
      </c>
    </row>
    <row r="92" spans="2:3">
      <c r="B92" s="73" t="s">
        <v>250</v>
      </c>
      <c r="C92" s="26" t="s">
        <v>8</v>
      </c>
    </row>
    <row r="93" spans="2:3">
      <c r="B93" s="73" t="s">
        <v>252</v>
      </c>
      <c r="C93" s="26" t="s">
        <v>8</v>
      </c>
    </row>
    <row r="94" spans="2:3">
      <c r="B94" s="73" t="s">
        <v>255</v>
      </c>
      <c r="C94" s="26" t="s">
        <v>8</v>
      </c>
    </row>
    <row r="95" spans="2:3">
      <c r="B95" s="73" t="s">
        <v>256</v>
      </c>
      <c r="C95" s="26" t="s">
        <v>8</v>
      </c>
    </row>
    <row r="96" spans="2:3">
      <c r="B96" s="26" t="s">
        <v>257</v>
      </c>
      <c r="C96" s="26" t="s">
        <v>8</v>
      </c>
    </row>
    <row r="97" spans="1:3">
      <c r="B97" s="26" t="s">
        <v>258</v>
      </c>
      <c r="C97" s="26" t="s">
        <v>8</v>
      </c>
    </row>
    <row r="98" spans="1:3">
      <c r="B98" s="73" t="s">
        <v>259</v>
      </c>
      <c r="C98" s="26" t="s">
        <v>8</v>
      </c>
    </row>
    <row r="99" spans="1:3">
      <c r="B99" s="73" t="s">
        <v>260</v>
      </c>
      <c r="C99" s="26" t="s">
        <v>8</v>
      </c>
    </row>
    <row r="100" spans="1:3">
      <c r="B100" s="73" t="s">
        <v>247</v>
      </c>
      <c r="C100" s="26" t="s">
        <v>8</v>
      </c>
    </row>
    <row r="101" spans="1:3"/>
    <row r="102" spans="1:3">
      <c r="B102" s="24" t="s">
        <v>92</v>
      </c>
      <c r="C102" s="24" t="s">
        <v>0</v>
      </c>
    </row>
    <row r="103" spans="1:3">
      <c r="A103" s="52"/>
      <c r="B103" s="26" t="s">
        <v>93</v>
      </c>
      <c r="C103" s="26" t="s">
        <v>8</v>
      </c>
    </row>
    <row r="104" spans="1:3">
      <c r="B104" s="26" t="s">
        <v>94</v>
      </c>
      <c r="C104" s="26" t="s">
        <v>8</v>
      </c>
    </row>
    <row r="105" spans="1:3">
      <c r="B105" s="26" t="s">
        <v>95</v>
      </c>
      <c r="C105" s="26" t="s">
        <v>8</v>
      </c>
    </row>
    <row r="106" spans="1:3">
      <c r="B106" s="26" t="s">
        <v>96</v>
      </c>
      <c r="C106" s="26" t="s">
        <v>8</v>
      </c>
    </row>
    <row r="107" spans="1:3">
      <c r="B107" s="26" t="s">
        <v>97</v>
      </c>
      <c r="C107" s="26"/>
    </row>
    <row r="108" spans="1:3">
      <c r="B108" s="26" t="s">
        <v>98</v>
      </c>
      <c r="C108" s="26" t="s">
        <v>8</v>
      </c>
    </row>
    <row r="109" spans="1:3">
      <c r="B109" s="26" t="s">
        <v>99</v>
      </c>
      <c r="C109" s="26" t="s">
        <v>8</v>
      </c>
    </row>
    <row r="110" spans="1:3">
      <c r="B110" s="26" t="s">
        <v>100</v>
      </c>
      <c r="C110" s="26" t="s">
        <v>8</v>
      </c>
    </row>
    <row r="111" spans="1:3">
      <c r="B111" s="26" t="s">
        <v>101</v>
      </c>
      <c r="C111" s="26" t="s">
        <v>8</v>
      </c>
    </row>
    <row r="112" spans="1:3">
      <c r="B112" s="26" t="s">
        <v>102</v>
      </c>
      <c r="C112" s="26" t="s">
        <v>8</v>
      </c>
    </row>
    <row r="113" spans="1:3" s="27" customFormat="1"/>
    <row r="114" spans="1:3">
      <c r="A114" s="27"/>
      <c r="B114" s="24" t="s">
        <v>151</v>
      </c>
      <c r="C114" s="24" t="s">
        <v>0</v>
      </c>
    </row>
    <row r="115" spans="1:3">
      <c r="B115" s="57" t="s">
        <v>215</v>
      </c>
      <c r="C115" s="26" t="s">
        <v>8</v>
      </c>
    </row>
    <row r="116" spans="1:3">
      <c r="B116" s="33" t="s">
        <v>210</v>
      </c>
      <c r="C116" s="26" t="s">
        <v>8</v>
      </c>
    </row>
    <row r="117" spans="1:3">
      <c r="B117" s="33" t="s">
        <v>42</v>
      </c>
      <c r="C117" s="26" t="s">
        <v>8</v>
      </c>
    </row>
    <row r="118" spans="1:3">
      <c r="B118" s="33" t="s">
        <v>41</v>
      </c>
      <c r="C118" s="26" t="s">
        <v>8</v>
      </c>
    </row>
    <row r="119" spans="1:3">
      <c r="B119" s="33" t="s">
        <v>211</v>
      </c>
      <c r="C119" s="26" t="s">
        <v>8</v>
      </c>
    </row>
    <row r="120" spans="1:3">
      <c r="B120" s="57" t="s">
        <v>103</v>
      </c>
      <c r="C120" s="26" t="s">
        <v>8</v>
      </c>
    </row>
    <row r="121" spans="1:3">
      <c r="B121" s="26"/>
      <c r="C121" s="26" t="s">
        <v>8</v>
      </c>
    </row>
    <row r="122" spans="1:3">
      <c r="B122" s="25" t="s">
        <v>104</v>
      </c>
    </row>
    <row r="123" spans="1:3">
      <c r="B123" s="24" t="s">
        <v>105</v>
      </c>
      <c r="C123" s="24" t="s">
        <v>0</v>
      </c>
    </row>
    <row r="124" spans="1:3" ht="62.4">
      <c r="B124" s="26" t="s">
        <v>106</v>
      </c>
      <c r="C124" s="26" t="s">
        <v>107</v>
      </c>
    </row>
    <row r="125" spans="1:3" ht="78">
      <c r="B125" s="26" t="s">
        <v>108</v>
      </c>
      <c r="C125" s="26" t="s">
        <v>109</v>
      </c>
    </row>
    <row r="126" spans="1:3" ht="62.4">
      <c r="B126" s="26" t="s">
        <v>110</v>
      </c>
      <c r="C126" s="26" t="s">
        <v>111</v>
      </c>
    </row>
    <row r="127" spans="1:3" ht="46.8">
      <c r="B127" s="76" t="s">
        <v>266</v>
      </c>
      <c r="C127" s="76" t="s">
        <v>265</v>
      </c>
    </row>
    <row r="128" spans="1:3">
      <c r="B128" s="26" t="s">
        <v>102</v>
      </c>
      <c r="C128" s="26" t="s">
        <v>112</v>
      </c>
    </row>
    <row r="129" spans="2:3"/>
    <row r="130" spans="2:3">
      <c r="B130" s="24" t="s">
        <v>269</v>
      </c>
      <c r="C130" s="24" t="s">
        <v>0</v>
      </c>
    </row>
    <row r="131" spans="2:3">
      <c r="B131" s="214" t="s">
        <v>47</v>
      </c>
      <c r="C131" s="26" t="s">
        <v>8</v>
      </c>
    </row>
    <row r="132" spans="2:3">
      <c r="B132" s="214" t="s">
        <v>14</v>
      </c>
      <c r="C132" s="26" t="s">
        <v>8</v>
      </c>
    </row>
    <row r="133" spans="2:3"/>
    <row r="134" spans="2:3">
      <c r="B134" s="24" t="s">
        <v>294</v>
      </c>
      <c r="C134" s="24" t="s">
        <v>0</v>
      </c>
    </row>
    <row r="135" spans="2:3">
      <c r="B135" s="207" t="s">
        <v>513</v>
      </c>
      <c r="C135" s="101" t="s">
        <v>298</v>
      </c>
    </row>
    <row r="136" spans="2:3" ht="31.2">
      <c r="B136" s="207" t="s">
        <v>514</v>
      </c>
      <c r="C136" s="101" t="s">
        <v>299</v>
      </c>
    </row>
    <row r="137" spans="2:3">
      <c r="B137" s="207" t="s">
        <v>515</v>
      </c>
      <c r="C137" s="101" t="s">
        <v>300</v>
      </c>
    </row>
    <row r="138" spans="2:3">
      <c r="B138" s="76"/>
      <c r="C138" s="101"/>
    </row>
    <row r="139" spans="2:3">
      <c r="B139" s="101" t="s">
        <v>295</v>
      </c>
      <c r="C139" s="102">
        <v>1</v>
      </c>
    </row>
    <row r="140" spans="2:3">
      <c r="B140" s="101" t="s">
        <v>296</v>
      </c>
      <c r="C140" s="102">
        <v>2</v>
      </c>
    </row>
    <row r="141" spans="2:3">
      <c r="B141" s="101" t="s">
        <v>297</v>
      </c>
      <c r="C141" s="102">
        <v>3</v>
      </c>
    </row>
    <row r="142" spans="2:3">
      <c r="B142" s="101"/>
      <c r="C142" s="102"/>
    </row>
    <row r="143" spans="2:3">
      <c r="B143" s="101" t="s">
        <v>301</v>
      </c>
      <c r="C143" s="102">
        <v>4</v>
      </c>
    </row>
    <row r="144" spans="2:3">
      <c r="B144" s="101" t="s">
        <v>302</v>
      </c>
      <c r="C144" s="102">
        <v>3</v>
      </c>
    </row>
    <row r="145" spans="1:3">
      <c r="B145" s="101" t="s">
        <v>303</v>
      </c>
      <c r="C145" s="102">
        <v>2</v>
      </c>
    </row>
    <row r="146" spans="1:3">
      <c r="B146" s="101" t="s">
        <v>304</v>
      </c>
      <c r="C146" s="102">
        <v>2</v>
      </c>
    </row>
    <row r="147" spans="1:3">
      <c r="B147" s="101" t="s">
        <v>305</v>
      </c>
      <c r="C147" s="102">
        <v>1</v>
      </c>
    </row>
    <row r="148" spans="1:3">
      <c r="B148" s="101" t="s">
        <v>306</v>
      </c>
      <c r="C148" s="102">
        <v>0</v>
      </c>
    </row>
    <row r="149" spans="1:3">
      <c r="B149" s="101" t="s">
        <v>307</v>
      </c>
      <c r="C149" s="102">
        <v>1</v>
      </c>
    </row>
    <row r="150" spans="1:3">
      <c r="B150" s="101" t="s">
        <v>308</v>
      </c>
      <c r="C150" s="102">
        <v>0</v>
      </c>
    </row>
    <row r="151" spans="1:3">
      <c r="B151" s="101" t="s">
        <v>309</v>
      </c>
      <c r="C151" s="102">
        <v>0</v>
      </c>
    </row>
    <row r="152" spans="1:3"/>
    <row r="153" spans="1:3">
      <c r="B153" s="24" t="s">
        <v>105</v>
      </c>
      <c r="C153" s="24" t="s">
        <v>0</v>
      </c>
    </row>
    <row r="154" spans="1:3">
      <c r="B154" s="26" t="s">
        <v>113</v>
      </c>
      <c r="C154" s="26" t="s">
        <v>8</v>
      </c>
    </row>
    <row r="155" spans="1:3">
      <c r="B155" s="26" t="s">
        <v>114</v>
      </c>
      <c r="C155" s="26" t="s">
        <v>8</v>
      </c>
    </row>
    <row r="156" spans="1:3"/>
    <row r="157" spans="1:3">
      <c r="B157" s="24" t="s">
        <v>115</v>
      </c>
      <c r="C157" s="24" t="s">
        <v>0</v>
      </c>
    </row>
    <row r="158" spans="1:3">
      <c r="A158" s="52"/>
      <c r="B158" s="26" t="s">
        <v>93</v>
      </c>
      <c r="C158" s="26" t="s">
        <v>8</v>
      </c>
    </row>
    <row r="159" spans="1:3">
      <c r="B159" s="26" t="s">
        <v>116</v>
      </c>
      <c r="C159" s="26" t="s">
        <v>8</v>
      </c>
    </row>
    <row r="160" spans="1:3">
      <c r="B160" s="26" t="s">
        <v>117</v>
      </c>
      <c r="C160" s="26" t="s">
        <v>8</v>
      </c>
    </row>
    <row r="161" spans="2:3">
      <c r="B161" s="26" t="s">
        <v>118</v>
      </c>
      <c r="C161" s="26" t="s">
        <v>8</v>
      </c>
    </row>
    <row r="162" spans="2:3">
      <c r="B162" s="100" t="s">
        <v>102</v>
      </c>
      <c r="C162" s="26" t="s">
        <v>8</v>
      </c>
    </row>
    <row r="163" spans="2:3">
      <c r="B163" s="25" t="s">
        <v>104</v>
      </c>
    </row>
    <row r="164" spans="2:3">
      <c r="B164" s="24" t="s">
        <v>115</v>
      </c>
      <c r="C164" s="24" t="s">
        <v>0</v>
      </c>
    </row>
    <row r="165" spans="2:3">
      <c r="B165" s="26" t="s">
        <v>119</v>
      </c>
      <c r="C165" s="26" t="s">
        <v>8</v>
      </c>
    </row>
    <row r="166" spans="2:3">
      <c r="B166" s="26" t="s">
        <v>120</v>
      </c>
      <c r="C166" s="26" t="s">
        <v>8</v>
      </c>
    </row>
    <row r="167" spans="2:3">
      <c r="B167" s="26" t="s">
        <v>121</v>
      </c>
      <c r="C167" s="26" t="s">
        <v>8</v>
      </c>
    </row>
    <row r="168" spans="2:3">
      <c r="B168" s="26" t="s">
        <v>122</v>
      </c>
      <c r="C168" s="26" t="s">
        <v>8</v>
      </c>
    </row>
    <row r="169" spans="2:3">
      <c r="B169" s="26" t="s">
        <v>123</v>
      </c>
      <c r="C169" s="26" t="s">
        <v>8</v>
      </c>
    </row>
    <row r="170" spans="2:3">
      <c r="B170" s="26" t="s">
        <v>124</v>
      </c>
      <c r="C170" s="26" t="s">
        <v>8</v>
      </c>
    </row>
    <row r="171" spans="2:3">
      <c r="B171" s="26" t="s">
        <v>125</v>
      </c>
      <c r="C171" s="26" t="s">
        <v>8</v>
      </c>
    </row>
    <row r="172" spans="2:3">
      <c r="B172" s="26" t="s">
        <v>102</v>
      </c>
      <c r="C172" s="26" t="s">
        <v>8</v>
      </c>
    </row>
    <row r="173" spans="2:3">
      <c r="B173" s="25" t="s">
        <v>104</v>
      </c>
    </row>
    <row r="174" spans="2:3">
      <c r="B174" s="24" t="s">
        <v>158</v>
      </c>
      <c r="C174" s="24" t="s">
        <v>0</v>
      </c>
    </row>
    <row r="175" spans="2:3">
      <c r="B175" s="30" t="s">
        <v>159</v>
      </c>
      <c r="C175" s="26" t="s">
        <v>8</v>
      </c>
    </row>
    <row r="176" spans="2:3">
      <c r="B176" s="30" t="s">
        <v>160</v>
      </c>
      <c r="C176" s="26" t="s">
        <v>8</v>
      </c>
    </row>
    <row r="177" spans="2:3">
      <c r="B177" s="30" t="s">
        <v>161</v>
      </c>
      <c r="C177" s="26" t="s">
        <v>8</v>
      </c>
    </row>
    <row r="178" spans="2:3">
      <c r="B178" s="30" t="s">
        <v>162</v>
      </c>
      <c r="C178" s="26" t="s">
        <v>8</v>
      </c>
    </row>
    <row r="179" spans="2:3"/>
    <row r="180" spans="2:3">
      <c r="B180" s="24" t="s">
        <v>150</v>
      </c>
      <c r="C180" s="24" t="s">
        <v>0</v>
      </c>
    </row>
    <row r="181" spans="2:3">
      <c r="B181" s="33" t="s">
        <v>172</v>
      </c>
      <c r="C181" s="26" t="s">
        <v>8</v>
      </c>
    </row>
    <row r="182" spans="2:3">
      <c r="B182" s="33" t="s">
        <v>173</v>
      </c>
      <c r="C182" s="26" t="s">
        <v>8</v>
      </c>
    </row>
    <row r="183" spans="2:3">
      <c r="B183" s="58" t="s">
        <v>222</v>
      </c>
      <c r="C183" s="26" t="s">
        <v>8</v>
      </c>
    </row>
    <row r="184" spans="2:3"/>
    <row r="185" spans="2:3">
      <c r="B185" s="24" t="s">
        <v>314</v>
      </c>
      <c r="C185" s="24" t="s">
        <v>0</v>
      </c>
    </row>
    <row r="186" spans="2:3">
      <c r="B186" s="101" t="s">
        <v>315</v>
      </c>
      <c r="C186" s="102">
        <v>0</v>
      </c>
    </row>
    <row r="187" spans="2:3">
      <c r="B187" s="101" t="s">
        <v>316</v>
      </c>
      <c r="C187" s="102">
        <v>2</v>
      </c>
    </row>
    <row r="188" spans="2:3">
      <c r="B188" s="101" t="s">
        <v>317</v>
      </c>
      <c r="C188" s="102">
        <v>4</v>
      </c>
    </row>
    <row r="189" spans="2:3">
      <c r="B189" s="76"/>
      <c r="C189" s="102"/>
    </row>
    <row r="190" spans="2:3">
      <c r="B190" s="101" t="s">
        <v>318</v>
      </c>
      <c r="C190" s="102">
        <v>0</v>
      </c>
    </row>
    <row r="191" spans="2:3">
      <c r="B191" s="101" t="s">
        <v>319</v>
      </c>
      <c r="C191" s="102">
        <v>2</v>
      </c>
    </row>
    <row r="192" spans="2:3">
      <c r="B192" s="105" t="s">
        <v>331</v>
      </c>
      <c r="C192" s="102">
        <v>4</v>
      </c>
    </row>
    <row r="193" spans="2:3">
      <c r="B193" s="76"/>
      <c r="C193" s="102"/>
    </row>
    <row r="194" spans="2:3">
      <c r="B194" s="176" t="s">
        <v>451</v>
      </c>
      <c r="C194" s="102">
        <v>4</v>
      </c>
    </row>
    <row r="195" spans="2:3">
      <c r="B195" s="101" t="s">
        <v>320</v>
      </c>
      <c r="C195" s="102">
        <v>0</v>
      </c>
    </row>
    <row r="196" spans="2:3">
      <c r="B196" s="101" t="s">
        <v>321</v>
      </c>
      <c r="C196" s="102">
        <v>2</v>
      </c>
    </row>
    <row r="197" spans="2:3">
      <c r="B197" s="101" t="s">
        <v>322</v>
      </c>
      <c r="C197" s="102">
        <v>4</v>
      </c>
    </row>
    <row r="198" spans="2:3"/>
    <row r="199" spans="2:3">
      <c r="B199" s="24" t="s">
        <v>403</v>
      </c>
      <c r="C199" s="24" t="s">
        <v>0</v>
      </c>
    </row>
    <row r="200" spans="2:3">
      <c r="B200" s="161" t="s">
        <v>404</v>
      </c>
      <c r="C200" s="26" t="s">
        <v>8</v>
      </c>
    </row>
    <row r="201" spans="2:3">
      <c r="B201" s="161" t="s">
        <v>405</v>
      </c>
      <c r="C201" s="26"/>
    </row>
    <row r="202" spans="2:3">
      <c r="B202" s="161" t="s">
        <v>102</v>
      </c>
      <c r="C202" s="26" t="s">
        <v>8</v>
      </c>
    </row>
    <row r="203" spans="2:3"/>
  </sheetData>
  <pageMargins left="0.75" right="0.75" top="1" bottom="1"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B858"/>
  </sheetPr>
  <dimension ref="A1:XFC31"/>
  <sheetViews>
    <sheetView showGridLines="0" zoomScaleNormal="100" workbookViewId="0">
      <pane ySplit="1" topLeftCell="A2" activePane="bottomLeft" state="frozen"/>
      <selection pane="bottomLeft" activeCell="H10" sqref="H10"/>
    </sheetView>
  </sheetViews>
  <sheetFormatPr baseColWidth="10" defaultColWidth="0" defaultRowHeight="14.4" zeroHeight="1"/>
  <cols>
    <col min="1" max="2" width="5.33203125" style="2" customWidth="1"/>
    <col min="3" max="3" width="21.6640625" style="2" customWidth="1"/>
    <col min="4" max="5" width="3" style="2" customWidth="1"/>
    <col min="6" max="9" width="21.6640625" style="2" customWidth="1"/>
    <col min="10" max="11" width="3" style="2" customWidth="1"/>
    <col min="12" max="12" width="21.6640625" style="2" customWidth="1"/>
    <col min="13" max="13" width="10.6640625" style="2" customWidth="1"/>
    <col min="14" max="16383" width="11.44140625" style="2" hidden="1"/>
    <col min="16384" max="16384" width="18.44140625" style="2" hidden="1"/>
  </cols>
  <sheetData>
    <row r="1" spans="2:12" s="1" customFormat="1" ht="24.9" customHeight="1">
      <c r="C1" s="43" t="s">
        <v>179</v>
      </c>
      <c r="D1" s="2"/>
      <c r="F1" s="284"/>
      <c r="G1" s="284"/>
      <c r="H1" s="284"/>
      <c r="I1" s="284"/>
      <c r="J1" s="3"/>
      <c r="L1" s="43" t="s">
        <v>180</v>
      </c>
    </row>
    <row r="2" spans="2:12" s="37" customFormat="1" ht="22.5" customHeight="1">
      <c r="F2" s="285" t="s">
        <v>542</v>
      </c>
      <c r="G2" s="285"/>
      <c r="H2" s="285"/>
      <c r="I2" s="285"/>
    </row>
    <row r="3" spans="2:12"/>
    <row r="4" spans="2:12">
      <c r="C4" s="35"/>
      <c r="D4" s="35"/>
      <c r="E4" s="35"/>
      <c r="F4" s="35"/>
      <c r="G4" s="35"/>
      <c r="H4" s="38"/>
      <c r="I4" s="38"/>
    </row>
    <row r="5" spans="2:12" ht="33" customHeight="1">
      <c r="B5" s="39" t="s">
        <v>27</v>
      </c>
      <c r="C5" s="286" t="s">
        <v>175</v>
      </c>
      <c r="D5" s="287"/>
      <c r="E5" s="287"/>
      <c r="F5" s="287"/>
      <c r="G5" s="287"/>
      <c r="H5" s="288" t="s">
        <v>51</v>
      </c>
      <c r="I5" s="289"/>
      <c r="J5" s="289"/>
      <c r="K5" s="289"/>
      <c r="L5" s="290"/>
    </row>
    <row r="6" spans="2:12">
      <c r="C6" s="36"/>
      <c r="D6" s="36"/>
      <c r="E6" s="36"/>
      <c r="F6" s="36"/>
      <c r="G6" s="36"/>
      <c r="H6" s="38"/>
      <c r="I6" s="38"/>
    </row>
    <row r="7" spans="2:12" ht="33" customHeight="1">
      <c r="B7" s="39" t="s">
        <v>44</v>
      </c>
      <c r="C7" s="286" t="s">
        <v>177</v>
      </c>
      <c r="D7" s="287"/>
      <c r="E7" s="287"/>
      <c r="F7" s="287"/>
      <c r="G7" s="287"/>
      <c r="H7" s="291" t="s">
        <v>54</v>
      </c>
      <c r="I7" s="292"/>
      <c r="J7" s="292"/>
      <c r="K7" s="292"/>
      <c r="L7" s="293"/>
    </row>
    <row r="8" spans="2:12">
      <c r="C8" s="36"/>
      <c r="D8" s="36"/>
      <c r="E8" s="36"/>
      <c r="F8" s="36"/>
      <c r="G8" s="36"/>
      <c r="H8" s="38"/>
      <c r="I8" s="38"/>
    </row>
    <row r="9" spans="2:12" ht="33" customHeight="1">
      <c r="B9" s="39" t="s">
        <v>45</v>
      </c>
      <c r="C9" s="286" t="s">
        <v>176</v>
      </c>
      <c r="D9" s="287"/>
      <c r="E9" s="287"/>
      <c r="F9" s="287"/>
      <c r="G9" s="287"/>
      <c r="H9" s="288" t="s">
        <v>33</v>
      </c>
      <c r="I9" s="289"/>
      <c r="J9" s="289"/>
      <c r="K9" s="289"/>
      <c r="L9" s="290"/>
    </row>
    <row r="10" spans="2:12">
      <c r="C10" s="35"/>
      <c r="D10" s="35"/>
      <c r="E10" s="35"/>
      <c r="F10" s="35"/>
      <c r="G10" s="35"/>
      <c r="H10" s="38"/>
      <c r="I10" s="38"/>
      <c r="J10" s="38"/>
      <c r="K10" s="38"/>
      <c r="L10" s="38"/>
    </row>
    <row r="11" spans="2:12"/>
    <row r="12" spans="2:12" hidden="1"/>
    <row r="13" spans="2:12" hidden="1">
      <c r="C13" s="22"/>
      <c r="D13" s="22"/>
      <c r="E13" s="22"/>
      <c r="F13" s="22"/>
      <c r="G13" s="22"/>
    </row>
    <row r="14" spans="2:12" hidden="1"/>
    <row r="15" spans="2:12" hidden="1"/>
    <row r="16" spans="2:12" hidden="1"/>
    <row r="17" hidden="1"/>
    <row r="18" hidden="1"/>
    <row r="19" hidden="1"/>
    <row r="20" hidden="1"/>
    <row r="21" hidden="1"/>
    <row r="22" hidden="1"/>
    <row r="23" hidden="1"/>
    <row r="24" hidden="1"/>
    <row r="25" hidden="1"/>
    <row r="26" hidden="1"/>
    <row r="27" hidden="1"/>
    <row r="28" hidden="1"/>
    <row r="29" hidden="1"/>
    <row r="30" hidden="1"/>
    <row r="31" hidden="1"/>
  </sheetData>
  <mergeCells count="8">
    <mergeCell ref="F1:I1"/>
    <mergeCell ref="F2:I2"/>
    <mergeCell ref="C9:G9"/>
    <mergeCell ref="H5:L5"/>
    <mergeCell ref="H9:L9"/>
    <mergeCell ref="C7:G7"/>
    <mergeCell ref="H7:L7"/>
    <mergeCell ref="C5:G5"/>
  </mergeCells>
  <phoneticPr fontId="31" type="noConversion"/>
  <hyperlinks>
    <hyperlink ref="C1" location="NOTICE!A1" display="NOTICE"/>
    <hyperlink ref="L1" location="SYNTHESE!A1" display="SYNTHESE"/>
  </hyperlinks>
  <pageMargins left="0.7" right="0.7" top="0.75" bottom="0.75" header="0.3" footer="0.3"/>
  <pageSetup paperSize="9" scale="52" orientation="portrait" r:id="rId1"/>
  <drawing r:id="rId2"/>
  <legacyDrawing r:id="rId3"/>
  <extLst>
    <ext xmlns:x14="http://schemas.microsoft.com/office/spreadsheetml/2009/9/main" uri="{CCE6A557-97BC-4b89-ADB6-D9C93CAAB3DF}">
      <x14:dataValidations xmlns:xm="http://schemas.microsoft.com/office/excel/2006/main" xWindow="848" yWindow="475" count="3">
        <x14:dataValidation type="list" errorStyle="information" allowBlank="1" showErrorMessage="1" error="Choisir dans la liste déroulante" promptTitle="Liste déroulante" prompt="&quot;Simplifié&quot; : Précision faible - pas de prise en compte des facteurs externes_x000a_&quot;Intermédiaire&quot; : Correcte - prise en compte des principaux facteurs externes_x000a_&quot;Approfondi&quot; : Optimale - prise en compte d’un maximum de facteurs externes_x000a_--&gt; Plus d'info p XX">
          <x14:formula1>
            <xm:f>LISTES!$B$22:$B$24</xm:f>
          </x14:formula1>
          <xm:sqref>H9</xm:sqref>
        </x14:dataValidation>
        <x14:dataValidation type="list" errorStyle="information" allowBlank="1" showErrorMessage="1" error="Choisir dans la liste déroulante" promptTitle="Liste déroulante" prompt="&quot;Ex-ante&quot; - la mise en œuvre de l’action n’est pas commencée_x000a_&quot;Mi-parcours&quot; - la mise en œuvre de l’action est en cours_x000a_&quot;Ex-post&quot; - la mise en œuvre de l’action est terminée_x000a_--&gt; Plus d'infos : p XX">
          <x14:formula1>
            <xm:f>LISTES!$B$7:$B$9</xm:f>
          </x14:formula1>
          <xm:sqref>H5</xm:sqref>
        </x14:dataValidation>
        <x14:dataValidation type="list" allowBlank="1" prompt="Liste déroulante">
          <x14:formula1>
            <xm:f>LISTES!$B$12:$B$19</xm:f>
          </x14:formula1>
          <xm:sqref>H7:L7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B559"/>
  </sheetPr>
  <dimension ref="A1:M96"/>
  <sheetViews>
    <sheetView showGridLines="0" tabSelected="1" zoomScaleNormal="100" workbookViewId="0">
      <pane ySplit="1" topLeftCell="A2" activePane="bottomLeft" state="frozen"/>
      <selection pane="bottomLeft" activeCell="G8" sqref="G8"/>
    </sheetView>
  </sheetViews>
  <sheetFormatPr baseColWidth="10" defaultColWidth="0" defaultRowHeight="14.4" zeroHeight="1"/>
  <cols>
    <col min="1" max="2" width="5.33203125" style="2" customWidth="1"/>
    <col min="3" max="3" width="21.6640625" style="2" customWidth="1"/>
    <col min="4" max="5" width="3" style="2" customWidth="1"/>
    <col min="6" max="9" width="21.6640625" style="2" customWidth="1"/>
    <col min="10" max="11" width="3" style="2" customWidth="1"/>
    <col min="12" max="12" width="21.6640625" style="2" customWidth="1"/>
    <col min="13" max="13" width="5.33203125" style="2" customWidth="1"/>
    <col min="14" max="16384" width="11.44140625" style="2" hidden="1"/>
  </cols>
  <sheetData>
    <row r="1" spans="2:12" s="1" customFormat="1" ht="24.9" customHeight="1">
      <c r="C1" s="43" t="s">
        <v>179</v>
      </c>
      <c r="D1" s="2"/>
      <c r="F1" s="284"/>
      <c r="G1" s="284"/>
      <c r="H1" s="284"/>
      <c r="I1" s="284"/>
      <c r="J1" s="3"/>
      <c r="L1" s="43" t="s">
        <v>180</v>
      </c>
    </row>
    <row r="2" spans="2:12" s="37" customFormat="1" ht="22.5" customHeight="1">
      <c r="F2" s="285" t="s">
        <v>543</v>
      </c>
      <c r="G2" s="285"/>
      <c r="H2" s="285"/>
      <c r="I2" s="285"/>
      <c r="L2" s="210"/>
    </row>
    <row r="3" spans="2:12"/>
    <row r="4" spans="2:12"/>
    <row r="5" spans="2:12" ht="33" customHeight="1">
      <c r="B5" s="23" t="s">
        <v>3</v>
      </c>
      <c r="C5" s="286" t="s">
        <v>181</v>
      </c>
      <c r="D5" s="287"/>
      <c r="E5" s="287"/>
      <c r="F5" s="287"/>
      <c r="G5" s="287"/>
      <c r="H5" s="312" t="s">
        <v>570</v>
      </c>
      <c r="I5" s="300"/>
      <c r="J5" s="300"/>
      <c r="K5" s="300"/>
      <c r="L5" s="301"/>
    </row>
    <row r="6" spans="2:12">
      <c r="C6" s="36"/>
      <c r="D6" s="36"/>
      <c r="E6" s="36"/>
      <c r="F6" s="36"/>
      <c r="G6" s="36"/>
      <c r="H6" s="38"/>
      <c r="I6" s="38"/>
      <c r="J6" s="38"/>
      <c r="K6" s="38"/>
      <c r="L6" s="38"/>
    </row>
    <row r="7" spans="2:12" ht="33" customHeight="1">
      <c r="B7" s="23" t="s">
        <v>4</v>
      </c>
      <c r="C7" s="286" t="s">
        <v>182</v>
      </c>
      <c r="D7" s="287"/>
      <c r="E7" s="287"/>
      <c r="F7" s="287"/>
      <c r="G7" s="287"/>
      <c r="H7" s="288" t="s">
        <v>571</v>
      </c>
      <c r="I7" s="300"/>
      <c r="J7" s="300"/>
      <c r="K7" s="300"/>
      <c r="L7" s="301"/>
    </row>
    <row r="8" spans="2:12">
      <c r="C8" s="36"/>
      <c r="D8" s="36"/>
      <c r="E8" s="36"/>
      <c r="F8" s="36"/>
      <c r="G8" s="36"/>
      <c r="H8" s="38"/>
      <c r="I8" s="38"/>
      <c r="J8" s="38"/>
      <c r="K8" s="38"/>
      <c r="L8" s="38"/>
    </row>
    <row r="9" spans="2:12" ht="33" customHeight="1">
      <c r="B9" s="39" t="s">
        <v>5</v>
      </c>
      <c r="C9" s="286" t="s">
        <v>174</v>
      </c>
      <c r="D9" s="287"/>
      <c r="E9" s="287"/>
      <c r="F9" s="287"/>
      <c r="G9" s="287"/>
      <c r="H9" s="288" t="s">
        <v>63</v>
      </c>
      <c r="I9" s="289"/>
      <c r="J9" s="289"/>
      <c r="K9" s="289"/>
      <c r="L9" s="290"/>
    </row>
    <row r="10" spans="2:12">
      <c r="C10" s="36"/>
      <c r="D10" s="36"/>
      <c r="E10" s="36"/>
      <c r="F10" s="36"/>
    </row>
    <row r="11" spans="2:12" ht="33" customHeight="1">
      <c r="B11" s="23" t="s">
        <v>7</v>
      </c>
      <c r="C11" s="286" t="s">
        <v>183</v>
      </c>
      <c r="D11" s="287"/>
      <c r="E11" s="287"/>
      <c r="F11" s="287"/>
      <c r="G11" s="287"/>
      <c r="H11" s="312" t="s">
        <v>39</v>
      </c>
      <c r="I11" s="300"/>
      <c r="J11" s="300"/>
      <c r="K11" s="300"/>
      <c r="L11" s="301"/>
    </row>
    <row r="12" spans="2:12">
      <c r="C12" s="35"/>
      <c r="D12" s="35"/>
      <c r="E12" s="35"/>
      <c r="F12" s="35"/>
      <c r="G12" s="35"/>
      <c r="H12" s="38"/>
      <c r="I12" s="38"/>
      <c r="J12" s="38"/>
      <c r="K12" s="38"/>
      <c r="L12" s="38"/>
    </row>
    <row r="13" spans="2:12" ht="33" customHeight="1">
      <c r="B13" s="23" t="s">
        <v>9</v>
      </c>
      <c r="C13" s="286" t="s">
        <v>184</v>
      </c>
      <c r="D13" s="287"/>
      <c r="E13" s="287"/>
      <c r="F13" s="287"/>
      <c r="G13" s="287"/>
      <c r="H13" s="312" t="s">
        <v>198</v>
      </c>
      <c r="I13" s="300"/>
      <c r="J13" s="300"/>
      <c r="K13" s="300"/>
      <c r="L13" s="301"/>
    </row>
    <row r="14" spans="2:12">
      <c r="C14" s="36"/>
      <c r="D14" s="36"/>
      <c r="E14" s="36"/>
      <c r="F14" s="36"/>
      <c r="G14" s="36"/>
      <c r="H14" s="38"/>
      <c r="I14" s="38"/>
      <c r="J14" s="38"/>
      <c r="K14" s="38"/>
      <c r="L14" s="38"/>
    </row>
    <row r="15" spans="2:12" ht="33" customHeight="1">
      <c r="B15" s="23" t="s">
        <v>10</v>
      </c>
      <c r="C15" s="286" t="s">
        <v>185</v>
      </c>
      <c r="D15" s="287"/>
      <c r="E15" s="287"/>
      <c r="F15" s="287"/>
      <c r="G15" s="287"/>
      <c r="H15" s="308"/>
      <c r="I15" s="309"/>
      <c r="J15" s="309"/>
      <c r="K15" s="309"/>
      <c r="L15" s="310"/>
    </row>
    <row r="16" spans="2:12">
      <c r="C16" s="36"/>
      <c r="D16" s="36"/>
      <c r="E16" s="36"/>
      <c r="F16" s="36"/>
      <c r="G16" s="36"/>
      <c r="H16" s="38"/>
      <c r="I16" s="38"/>
      <c r="J16" s="38"/>
      <c r="K16" s="38"/>
      <c r="L16" s="38"/>
    </row>
    <row r="17" spans="2:12" ht="274.5" customHeight="1">
      <c r="B17" s="23" t="s">
        <v>11</v>
      </c>
      <c r="C17" s="286" t="s">
        <v>186</v>
      </c>
      <c r="D17" s="287"/>
      <c r="E17" s="287"/>
      <c r="F17" s="287"/>
      <c r="G17" s="287"/>
      <c r="H17" s="288" t="s">
        <v>572</v>
      </c>
      <c r="I17" s="300"/>
      <c r="J17" s="300"/>
      <c r="K17" s="300"/>
      <c r="L17" s="301"/>
    </row>
    <row r="18" spans="2:12">
      <c r="C18" s="35"/>
      <c r="D18" s="35"/>
      <c r="E18" s="35"/>
      <c r="F18" s="35"/>
      <c r="G18" s="35"/>
      <c r="H18" s="38"/>
      <c r="I18" s="38"/>
      <c r="J18" s="38"/>
      <c r="K18" s="38"/>
      <c r="L18" s="38"/>
    </row>
    <row r="19" spans="2:12" ht="34.5" customHeight="1">
      <c r="B19" s="23" t="s">
        <v>12</v>
      </c>
      <c r="C19" s="286" t="s">
        <v>187</v>
      </c>
      <c r="D19" s="287"/>
      <c r="E19" s="287"/>
      <c r="F19" s="287"/>
      <c r="G19" s="287"/>
      <c r="H19" s="288"/>
      <c r="I19" s="289"/>
      <c r="J19" s="289"/>
      <c r="K19" s="289"/>
      <c r="L19" s="290"/>
    </row>
    <row r="20" spans="2:12">
      <c r="C20" s="35"/>
      <c r="D20" s="35"/>
      <c r="E20" s="35"/>
      <c r="F20" s="35"/>
      <c r="G20" s="35"/>
      <c r="H20" s="38"/>
      <c r="I20" s="38"/>
      <c r="J20" s="38"/>
      <c r="K20" s="38"/>
      <c r="L20" s="38"/>
    </row>
    <row r="21" spans="2:12" s="40" customFormat="1" ht="33" customHeight="1">
      <c r="B21" s="23" t="s">
        <v>240</v>
      </c>
      <c r="C21" s="305" t="s">
        <v>311</v>
      </c>
      <c r="D21" s="306"/>
      <c r="E21" s="306"/>
      <c r="F21" s="306"/>
      <c r="G21" s="307"/>
      <c r="H21" s="308"/>
      <c r="I21" s="309"/>
      <c r="J21" s="309"/>
      <c r="K21" s="309"/>
      <c r="L21" s="310"/>
    </row>
    <row r="22" spans="2:12">
      <c r="C22" s="35"/>
      <c r="D22" s="35"/>
      <c r="E22" s="35"/>
      <c r="F22" s="35"/>
      <c r="G22" s="35"/>
      <c r="H22" s="38"/>
      <c r="I22" s="38"/>
      <c r="J22" s="38"/>
      <c r="K22" s="38"/>
      <c r="L22" s="38"/>
    </row>
    <row r="23" spans="2:12" ht="15" customHeight="1">
      <c r="B23" s="323" t="s">
        <v>536</v>
      </c>
      <c r="C23" s="326" t="s">
        <v>511</v>
      </c>
      <c r="D23" s="327"/>
      <c r="E23" s="327"/>
      <c r="F23" s="327"/>
      <c r="G23" s="327"/>
      <c r="H23" s="311" t="s">
        <v>509</v>
      </c>
      <c r="I23" s="311"/>
      <c r="J23" s="311"/>
      <c r="K23" s="311"/>
      <c r="L23" s="311"/>
    </row>
    <row r="24" spans="2:12" ht="15" customHeight="1">
      <c r="B24" s="324"/>
      <c r="C24" s="326"/>
      <c r="D24" s="327"/>
      <c r="E24" s="327"/>
      <c r="F24" s="327"/>
      <c r="G24" s="327"/>
      <c r="H24" s="302" t="s">
        <v>78</v>
      </c>
      <c r="I24" s="303"/>
      <c r="J24" s="303"/>
      <c r="K24" s="303"/>
      <c r="L24" s="304"/>
    </row>
    <row r="25" spans="2:12" ht="15" customHeight="1">
      <c r="B25" s="324"/>
      <c r="C25" s="326"/>
      <c r="D25" s="327"/>
      <c r="E25" s="327"/>
      <c r="F25" s="327"/>
      <c r="G25" s="327"/>
      <c r="H25" s="294"/>
      <c r="I25" s="295"/>
      <c r="J25" s="295"/>
      <c r="K25" s="295"/>
      <c r="L25" s="296"/>
    </row>
    <row r="26" spans="2:12" ht="15" customHeight="1">
      <c r="B26" s="324"/>
      <c r="C26" s="326"/>
      <c r="D26" s="327"/>
      <c r="E26" s="327"/>
      <c r="F26" s="327"/>
      <c r="G26" s="327"/>
      <c r="H26" s="297"/>
      <c r="I26" s="298"/>
      <c r="J26" s="298"/>
      <c r="K26" s="298"/>
      <c r="L26" s="299"/>
    </row>
    <row r="27" spans="2:12" ht="15" customHeight="1">
      <c r="B27" s="324"/>
      <c r="C27" s="326"/>
      <c r="D27" s="327"/>
      <c r="E27" s="327"/>
      <c r="F27" s="327"/>
      <c r="G27" s="327"/>
      <c r="H27" s="311" t="s">
        <v>510</v>
      </c>
      <c r="I27" s="311"/>
      <c r="J27" s="311"/>
      <c r="K27" s="311"/>
      <c r="L27" s="311"/>
    </row>
    <row r="28" spans="2:12" ht="15" customHeight="1">
      <c r="B28" s="324"/>
      <c r="C28" s="326"/>
      <c r="D28" s="327"/>
      <c r="E28" s="327"/>
      <c r="F28" s="327"/>
      <c r="G28" s="327"/>
      <c r="H28" s="302"/>
      <c r="I28" s="303"/>
      <c r="J28" s="303"/>
      <c r="K28" s="303"/>
      <c r="L28" s="304"/>
    </row>
    <row r="29" spans="2:12" ht="15" customHeight="1">
      <c r="B29" s="324"/>
      <c r="C29" s="326"/>
      <c r="D29" s="327"/>
      <c r="E29" s="327"/>
      <c r="F29" s="327"/>
      <c r="G29" s="327"/>
      <c r="H29" s="294"/>
      <c r="I29" s="295"/>
      <c r="J29" s="295"/>
      <c r="K29" s="295"/>
      <c r="L29" s="296"/>
    </row>
    <row r="30" spans="2:12" ht="15" customHeight="1">
      <c r="B30" s="325"/>
      <c r="C30" s="326"/>
      <c r="D30" s="327"/>
      <c r="E30" s="327"/>
      <c r="F30" s="327"/>
      <c r="G30" s="327"/>
      <c r="H30" s="297"/>
      <c r="I30" s="298"/>
      <c r="J30" s="298"/>
      <c r="K30" s="298"/>
      <c r="L30" s="299"/>
    </row>
    <row r="31" spans="2:12">
      <c r="C31" s="35"/>
      <c r="D31" s="35"/>
      <c r="E31" s="35"/>
      <c r="F31" s="35"/>
      <c r="G31" s="35"/>
      <c r="H31" s="38"/>
      <c r="I31" s="38"/>
      <c r="J31" s="38"/>
      <c r="K31" s="38"/>
      <c r="L31" s="38"/>
    </row>
    <row r="32" spans="2:12" ht="140.1" customHeight="1">
      <c r="B32" s="23" t="s">
        <v>537</v>
      </c>
      <c r="C32" s="286" t="s">
        <v>188</v>
      </c>
      <c r="D32" s="287"/>
      <c r="E32" s="287"/>
      <c r="F32" s="287"/>
      <c r="G32" s="287"/>
      <c r="H32" s="313"/>
      <c r="I32" s="309"/>
      <c r="J32" s="309"/>
      <c r="K32" s="309"/>
      <c r="L32" s="310"/>
    </row>
    <row r="33" spans="2:12">
      <c r="C33" s="35"/>
      <c r="D33" s="35"/>
      <c r="E33" s="35"/>
      <c r="F33" s="35"/>
      <c r="G33" s="35"/>
      <c r="H33" s="38"/>
      <c r="I33" s="38"/>
      <c r="J33" s="38"/>
      <c r="K33" s="38"/>
      <c r="L33" s="38"/>
    </row>
    <row r="34" spans="2:12" ht="20.100000000000001" customHeight="1">
      <c r="B34" s="314" t="s">
        <v>43</v>
      </c>
      <c r="C34" s="317" t="s">
        <v>189</v>
      </c>
      <c r="D34" s="318"/>
      <c r="E34" s="318"/>
      <c r="F34" s="318"/>
      <c r="G34" s="318"/>
      <c r="H34" s="302"/>
      <c r="I34" s="303"/>
      <c r="J34" s="303"/>
      <c r="K34" s="303"/>
      <c r="L34" s="304"/>
    </row>
    <row r="35" spans="2:12" ht="20.100000000000001" customHeight="1">
      <c r="B35" s="315"/>
      <c r="C35" s="319"/>
      <c r="D35" s="318"/>
      <c r="E35" s="318"/>
      <c r="F35" s="318"/>
      <c r="G35" s="318"/>
      <c r="H35" s="294"/>
      <c r="I35" s="295"/>
      <c r="J35" s="295"/>
      <c r="K35" s="295"/>
      <c r="L35" s="296"/>
    </row>
    <row r="36" spans="2:12" ht="20.100000000000001" customHeight="1">
      <c r="B36" s="316"/>
      <c r="C36" s="319"/>
      <c r="D36" s="318"/>
      <c r="E36" s="318"/>
      <c r="F36" s="318"/>
      <c r="G36" s="318"/>
      <c r="H36" s="320"/>
      <c r="I36" s="321"/>
      <c r="J36" s="321"/>
      <c r="K36" s="321"/>
      <c r="L36" s="322"/>
    </row>
    <row r="37" spans="2:12">
      <c r="C37" s="35"/>
      <c r="D37" s="35"/>
      <c r="E37" s="35"/>
      <c r="F37" s="35"/>
      <c r="G37" s="35"/>
      <c r="H37" s="38"/>
      <c r="I37" s="38"/>
      <c r="J37" s="38"/>
      <c r="K37" s="38"/>
      <c r="L37" s="38"/>
    </row>
    <row r="38" spans="2:12" ht="33" customHeight="1">
      <c r="B38" s="23" t="s">
        <v>126</v>
      </c>
      <c r="C38" s="286" t="s">
        <v>233</v>
      </c>
      <c r="D38" s="287"/>
      <c r="E38" s="287"/>
      <c r="F38" s="287"/>
      <c r="G38" s="287"/>
      <c r="H38" s="312"/>
      <c r="I38" s="300"/>
      <c r="J38" s="300"/>
      <c r="K38" s="300"/>
      <c r="L38" s="301"/>
    </row>
    <row r="39" spans="2:12">
      <c r="C39" s="35"/>
      <c r="D39" s="35"/>
      <c r="E39" s="35"/>
      <c r="F39" s="35"/>
      <c r="G39" s="35"/>
      <c r="H39" s="38"/>
      <c r="I39" s="38"/>
      <c r="J39" s="38"/>
      <c r="K39" s="38"/>
      <c r="L39" s="38"/>
    </row>
    <row r="40" spans="2:12" ht="33" customHeight="1">
      <c r="B40" s="23" t="s">
        <v>127</v>
      </c>
      <c r="C40" s="286" t="s">
        <v>234</v>
      </c>
      <c r="D40" s="287"/>
      <c r="E40" s="287"/>
      <c r="F40" s="287"/>
      <c r="G40" s="287"/>
      <c r="H40" s="312"/>
      <c r="I40" s="300"/>
      <c r="J40" s="300"/>
      <c r="K40" s="300"/>
      <c r="L40" s="301"/>
    </row>
    <row r="41" spans="2:12">
      <c r="C41" s="22"/>
      <c r="D41" s="22"/>
      <c r="E41" s="22"/>
      <c r="F41" s="22"/>
      <c r="G41" s="22"/>
    </row>
    <row r="42" spans="2:12" ht="33" customHeight="1">
      <c r="B42" s="23" t="s">
        <v>128</v>
      </c>
      <c r="C42" s="286" t="s">
        <v>232</v>
      </c>
      <c r="D42" s="287"/>
      <c r="E42" s="287"/>
      <c r="F42" s="287"/>
      <c r="G42" s="287"/>
      <c r="H42" s="330"/>
      <c r="I42" s="331"/>
      <c r="J42" s="331"/>
      <c r="K42" s="331"/>
      <c r="L42" s="332"/>
    </row>
    <row r="43" spans="2:12">
      <c r="C43" s="35"/>
      <c r="D43" s="35"/>
      <c r="E43" s="35"/>
      <c r="F43" s="35"/>
      <c r="G43" s="35"/>
      <c r="H43" s="38"/>
      <c r="I43" s="38"/>
      <c r="J43" s="38"/>
      <c r="K43" s="38"/>
      <c r="L43" s="38"/>
    </row>
    <row r="44" spans="2:12" ht="33" customHeight="1">
      <c r="B44" s="23" t="s">
        <v>236</v>
      </c>
      <c r="C44" s="286" t="s">
        <v>235</v>
      </c>
      <c r="D44" s="287"/>
      <c r="E44" s="287"/>
      <c r="F44" s="287"/>
      <c r="G44" s="287"/>
      <c r="H44" s="308"/>
      <c r="I44" s="309"/>
      <c r="J44" s="309"/>
      <c r="K44" s="309"/>
      <c r="L44" s="310"/>
    </row>
    <row r="45" spans="2:12">
      <c r="C45" s="22"/>
      <c r="D45" s="22"/>
      <c r="E45" s="22"/>
      <c r="F45" s="22"/>
      <c r="G45" s="22"/>
    </row>
    <row r="46" spans="2:12" ht="33" customHeight="1">
      <c r="B46" s="23" t="s">
        <v>237</v>
      </c>
      <c r="C46" s="286" t="s">
        <v>190</v>
      </c>
      <c r="D46" s="287"/>
      <c r="E46" s="287"/>
      <c r="F46" s="287"/>
      <c r="G46" s="287"/>
      <c r="H46" s="308"/>
      <c r="I46" s="309"/>
      <c r="J46" s="309"/>
      <c r="K46" s="309"/>
      <c r="L46" s="310"/>
    </row>
    <row r="47" spans="2:12">
      <c r="C47" s="22"/>
      <c r="D47" s="22"/>
      <c r="E47" s="22"/>
      <c r="F47" s="22"/>
      <c r="G47" s="22"/>
    </row>
    <row r="48" spans="2:12" ht="60.9" customHeight="1">
      <c r="B48" s="23" t="s">
        <v>238</v>
      </c>
      <c r="C48" s="333" t="s">
        <v>566</v>
      </c>
      <c r="D48" s="287"/>
      <c r="E48" s="287"/>
      <c r="F48" s="287"/>
      <c r="G48" s="287"/>
      <c r="H48" s="313"/>
      <c r="I48" s="309"/>
      <c r="J48" s="309"/>
      <c r="K48" s="309"/>
      <c r="L48" s="310"/>
    </row>
    <row r="49" spans="2:12">
      <c r="C49" s="36"/>
      <c r="D49" s="36"/>
      <c r="E49" s="36"/>
      <c r="F49" s="36"/>
      <c r="G49" s="36"/>
      <c r="H49" s="38"/>
      <c r="I49" s="38"/>
    </row>
    <row r="50" spans="2:12" ht="60.9" customHeight="1">
      <c r="B50" s="23" t="s">
        <v>239</v>
      </c>
      <c r="C50" s="305" t="s">
        <v>191</v>
      </c>
      <c r="D50" s="328"/>
      <c r="E50" s="328"/>
      <c r="F50" s="328"/>
      <c r="G50" s="329"/>
      <c r="H50" s="313"/>
      <c r="I50" s="309"/>
      <c r="J50" s="309"/>
      <c r="K50" s="309"/>
      <c r="L50" s="310"/>
    </row>
    <row r="51" spans="2:12"/>
    <row r="52" spans="2:12"/>
    <row r="53" spans="2:12" hidden="1"/>
    <row r="54" spans="2:12" hidden="1"/>
    <row r="55" spans="2:12" hidden="1"/>
    <row r="56" spans="2:12" hidden="1"/>
    <row r="57" spans="2:12" hidden="1"/>
    <row r="58" spans="2:12" hidden="1"/>
    <row r="59" spans="2:12" hidden="1"/>
    <row r="60" spans="2:12" hidden="1"/>
    <row r="61" spans="2:12" hidden="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sheetData>
  <mergeCells count="51">
    <mergeCell ref="B23:B30"/>
    <mergeCell ref="C23:G30"/>
    <mergeCell ref="H23:L23"/>
    <mergeCell ref="C50:G50"/>
    <mergeCell ref="H50:L50"/>
    <mergeCell ref="C46:G46"/>
    <mergeCell ref="H46:L46"/>
    <mergeCell ref="C32:G32"/>
    <mergeCell ref="H32:L32"/>
    <mergeCell ref="C40:G40"/>
    <mergeCell ref="H40:L40"/>
    <mergeCell ref="C42:G42"/>
    <mergeCell ref="H42:L42"/>
    <mergeCell ref="C44:G44"/>
    <mergeCell ref="H44:L44"/>
    <mergeCell ref="C48:G48"/>
    <mergeCell ref="H48:L48"/>
    <mergeCell ref="C38:G38"/>
    <mergeCell ref="H38:L38"/>
    <mergeCell ref="B34:B36"/>
    <mergeCell ref="C34:G36"/>
    <mergeCell ref="H34:L34"/>
    <mergeCell ref="H35:L35"/>
    <mergeCell ref="H36:L36"/>
    <mergeCell ref="F1:I1"/>
    <mergeCell ref="C13:G13"/>
    <mergeCell ref="H13:L13"/>
    <mergeCell ref="C15:G15"/>
    <mergeCell ref="H15:L15"/>
    <mergeCell ref="C7:G7"/>
    <mergeCell ref="H7:L7"/>
    <mergeCell ref="C11:G11"/>
    <mergeCell ref="H11:L11"/>
    <mergeCell ref="C5:G5"/>
    <mergeCell ref="H5:L5"/>
    <mergeCell ref="F2:I2"/>
    <mergeCell ref="C9:G9"/>
    <mergeCell ref="H9:L9"/>
    <mergeCell ref="H29:L29"/>
    <mergeCell ref="H30:L30"/>
    <mergeCell ref="C17:G17"/>
    <mergeCell ref="H17:L17"/>
    <mergeCell ref="C19:G19"/>
    <mergeCell ref="H19:L19"/>
    <mergeCell ref="H28:L28"/>
    <mergeCell ref="C21:G21"/>
    <mergeCell ref="H21:L21"/>
    <mergeCell ref="H24:L24"/>
    <mergeCell ref="H25:L25"/>
    <mergeCell ref="H26:L26"/>
    <mergeCell ref="H27:L27"/>
  </mergeCells>
  <dataValidations count="3">
    <dataValidation allowBlank="1" prompt="Texte libre" sqref="H5:L5 H7:L7"/>
    <dataValidation allowBlank="1" promptTitle="Test" prompt="test" sqref="H38:L38 H40:L40 H42:L42 H44:L44"/>
    <dataValidation allowBlank="1" sqref="H21:L21"/>
  </dataValidations>
  <hyperlinks>
    <hyperlink ref="C1" location="NOTICE!A1" display="NOTICE"/>
    <hyperlink ref="L1" location="SYNTHESE!A1" display="SYNTHESE"/>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errorStyle="warning" allowBlank="1" showErrorMessage="1" error="Choisir dans la liste déroulante" promptTitle="Liste déroulante :" prompt="&quot;Direct&quot; - L'impact GES est essentiellement sur les Scopes 1 &amp; 2 du Bilan GES de l'organisation porteuse de l'action_x000a_&quot;Indirect&quot; - L'impact  GES est essentiellement sur le Scope 3 ou hors Bilan GES de l'organisation porteuse de l'action_x000a_">
          <x14:formula1>
            <xm:f>LISTES!$B$34:$B$35</xm:f>
          </x14:formula1>
          <xm:sqref>H11:L11</xm:sqref>
        </x14:dataValidation>
        <x14:dataValidation type="list" errorStyle="information" allowBlank="1" showErrorMessage="1" error="Merci de choisir dans la liste déroulante" prompt="Choisir dans la liste déroulante">
          <x14:formula1>
            <xm:f>LISTES!$B$38:$B$55</xm:f>
          </x14:formula1>
          <xm:sqref>H13:L13</xm:sqref>
        </x14:dataValidation>
        <x14:dataValidation type="list" errorStyle="information" allowBlank="1" showInputMessage="1" error="Choisir ">
          <x14:formula1>
            <xm:f>LISTES!$B$103:$B$112</xm:f>
          </x14:formula1>
          <xm:sqref>H34:L36</xm:sqref>
        </x14:dataValidation>
        <x14:dataValidation type="list" errorStyle="information" allowBlank="1" showErrorMessage="1" error="Merci de choisir dans la liste déroulante" prompt="Liste déroulante">
          <x14:formula1>
            <xm:f>LISTES!$B$27:$B$31</xm:f>
          </x14:formula1>
          <xm:sqref>H9:L9</xm:sqref>
        </x14:dataValidation>
        <x14:dataValidation type="list" allowBlank="1" promptTitle="Choisir dans la liste déroulante" prompt=" ">
          <x14:formula1>
            <xm:f>LISTES!$B$115:$B$121</xm:f>
          </x14:formula1>
          <xm:sqref>H46:L46</xm:sqref>
        </x14:dataValidation>
        <x14:dataValidation type="list" allowBlank="1" showInputMessage="1">
          <x14:formula1>
            <xm:f>LISTES!$B$62:$B$86</xm:f>
          </x14:formula1>
          <xm:sqref>H24:L26</xm:sqref>
        </x14:dataValidation>
        <x14:dataValidation type="list" allowBlank="1" showInputMessage="1">
          <x14:formula1>
            <xm:f>LISTES!$B$89:$B$100</xm:f>
          </x14:formula1>
          <xm:sqref>H28:L30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BB36D"/>
  </sheetPr>
  <dimension ref="A1:M137"/>
  <sheetViews>
    <sheetView showGridLines="0" zoomScaleNormal="100" workbookViewId="0">
      <pane ySplit="1" topLeftCell="A2" activePane="bottomLeft" state="frozen"/>
      <selection pane="bottomLeft" activeCell="I25" sqref="I25:L25"/>
    </sheetView>
  </sheetViews>
  <sheetFormatPr baseColWidth="10" defaultColWidth="0" defaultRowHeight="14.4" zeroHeight="1"/>
  <cols>
    <col min="1" max="2" width="5.33203125" style="2" customWidth="1"/>
    <col min="3" max="3" width="21.6640625" style="2" customWidth="1"/>
    <col min="4" max="5" width="3" style="2" customWidth="1"/>
    <col min="6" max="6" width="25.88671875" style="2" customWidth="1"/>
    <col min="7" max="7" width="17.44140625" style="2" customWidth="1"/>
    <col min="8" max="9" width="21.6640625" style="2" customWidth="1"/>
    <col min="10" max="11" width="3" style="2" customWidth="1"/>
    <col min="12" max="12" width="21.6640625" style="2" customWidth="1"/>
    <col min="13" max="13" width="5.33203125" style="2" customWidth="1"/>
    <col min="14" max="16384" width="11.44140625" style="2" hidden="1"/>
  </cols>
  <sheetData>
    <row r="1" spans="2:12" s="1" customFormat="1" ht="24.9" customHeight="1">
      <c r="C1" s="43" t="s">
        <v>179</v>
      </c>
      <c r="D1" s="2"/>
      <c r="F1" s="284"/>
      <c r="G1" s="284"/>
      <c r="H1" s="284"/>
      <c r="I1" s="284"/>
      <c r="J1" s="3"/>
      <c r="L1" s="43" t="s">
        <v>180</v>
      </c>
    </row>
    <row r="2" spans="2:12" s="37" customFormat="1" ht="22.5" customHeight="1">
      <c r="F2" s="285" t="s">
        <v>544</v>
      </c>
      <c r="G2" s="285"/>
      <c r="H2" s="285"/>
      <c r="I2" s="285"/>
    </row>
    <row r="3" spans="2:12">
      <c r="F3" s="34"/>
      <c r="G3" s="34"/>
      <c r="H3" s="34"/>
      <c r="I3" s="34"/>
    </row>
    <row r="4" spans="2:12">
      <c r="F4" s="34"/>
      <c r="G4" s="34"/>
      <c r="H4" s="34"/>
      <c r="I4" s="34"/>
    </row>
    <row r="5" spans="2:12" ht="33" customHeight="1">
      <c r="B5" s="110" t="s">
        <v>130</v>
      </c>
      <c r="C5" s="339" t="s">
        <v>512</v>
      </c>
      <c r="D5" s="340"/>
      <c r="E5" s="340"/>
      <c r="F5" s="340"/>
      <c r="G5" s="340"/>
      <c r="H5" s="340"/>
      <c r="I5" s="340"/>
      <c r="J5" s="340"/>
      <c r="K5" s="340"/>
      <c r="L5" s="181" t="s">
        <v>273</v>
      </c>
    </row>
    <row r="6" spans="2:12"/>
    <row r="7" spans="2:12" ht="33" customHeight="1">
      <c r="B7" s="23" t="s">
        <v>131</v>
      </c>
      <c r="C7" s="357" t="s">
        <v>277</v>
      </c>
      <c r="D7" s="358"/>
      <c r="E7" s="358"/>
      <c r="F7" s="358"/>
      <c r="G7" s="358"/>
      <c r="H7" s="358"/>
      <c r="I7" s="358"/>
      <c r="J7" s="358"/>
      <c r="K7" s="358"/>
      <c r="L7" s="358"/>
    </row>
    <row r="8" spans="2:12">
      <c r="C8" s="36"/>
      <c r="D8" s="36"/>
      <c r="E8" s="36"/>
      <c r="F8" s="36"/>
      <c r="G8" s="36"/>
      <c r="H8" s="36"/>
      <c r="I8" s="36"/>
      <c r="J8" s="36"/>
      <c r="K8" s="36"/>
      <c r="L8" s="36"/>
    </row>
    <row r="9" spans="2:12">
      <c r="C9" s="361" t="s">
        <v>139</v>
      </c>
      <c r="D9" s="359" t="s">
        <v>134</v>
      </c>
      <c r="E9" s="360"/>
      <c r="F9" s="362" t="s">
        <v>586</v>
      </c>
      <c r="G9" s="363"/>
      <c r="H9" s="363"/>
      <c r="I9" s="363"/>
      <c r="J9" s="363"/>
      <c r="K9" s="363"/>
      <c r="L9" s="364"/>
    </row>
    <row r="10" spans="2:12">
      <c r="C10" s="361"/>
      <c r="D10" s="365" t="s">
        <v>135</v>
      </c>
      <c r="E10" s="366"/>
      <c r="F10" s="367" t="s">
        <v>587</v>
      </c>
      <c r="G10" s="337"/>
      <c r="H10" s="337"/>
      <c r="I10" s="337"/>
      <c r="J10" s="337"/>
      <c r="K10" s="337"/>
      <c r="L10" s="368"/>
    </row>
    <row r="11" spans="2:12">
      <c r="C11" s="361"/>
      <c r="D11" s="365" t="s">
        <v>136</v>
      </c>
      <c r="E11" s="366"/>
      <c r="F11" s="369" t="s">
        <v>588</v>
      </c>
      <c r="G11" s="370"/>
      <c r="H11" s="370"/>
      <c r="I11" s="370"/>
      <c r="J11" s="370"/>
      <c r="K11" s="370"/>
      <c r="L11" s="371"/>
    </row>
    <row r="12" spans="2:12" ht="31.5" customHeight="1">
      <c r="C12" s="361"/>
      <c r="D12" s="365" t="s">
        <v>137</v>
      </c>
      <c r="E12" s="366"/>
      <c r="F12" s="367" t="s">
        <v>589</v>
      </c>
      <c r="G12" s="337"/>
      <c r="H12" s="337"/>
      <c r="I12" s="337"/>
      <c r="J12" s="337"/>
      <c r="K12" s="337"/>
      <c r="L12" s="368"/>
    </row>
    <row r="13" spans="2:12">
      <c r="C13" s="361"/>
      <c r="D13" s="374" t="s">
        <v>138</v>
      </c>
      <c r="E13" s="375"/>
      <c r="F13" s="348" t="s">
        <v>590</v>
      </c>
      <c r="G13" s="349"/>
      <c r="H13" s="349"/>
      <c r="I13" s="349"/>
      <c r="J13" s="349"/>
      <c r="K13" s="349"/>
      <c r="L13" s="350"/>
    </row>
    <row r="14" spans="2:12">
      <c r="C14" s="36"/>
      <c r="D14" s="36"/>
      <c r="E14" s="36"/>
      <c r="F14" s="36"/>
      <c r="G14" s="36"/>
      <c r="H14" s="36"/>
      <c r="I14" s="36"/>
      <c r="J14" s="36"/>
      <c r="K14" s="36"/>
      <c r="L14" s="36"/>
    </row>
    <row r="15" spans="2:12" ht="33" customHeight="1">
      <c r="B15" s="23" t="s">
        <v>275</v>
      </c>
      <c r="C15" s="305" t="s">
        <v>276</v>
      </c>
      <c r="D15" s="343"/>
      <c r="E15" s="343"/>
      <c r="F15" s="343"/>
      <c r="G15" s="343"/>
      <c r="H15" s="343"/>
      <c r="I15" s="343"/>
      <c r="J15" s="343"/>
      <c r="K15" s="343"/>
      <c r="L15" s="343"/>
    </row>
    <row r="16" spans="2:12" ht="33" customHeight="1">
      <c r="B16" s="23" t="s">
        <v>133</v>
      </c>
      <c r="C16" s="317" t="s">
        <v>496</v>
      </c>
      <c r="D16" s="343"/>
      <c r="E16" s="343"/>
      <c r="F16" s="343"/>
      <c r="G16" s="343"/>
      <c r="H16" s="343"/>
      <c r="I16" s="343"/>
      <c r="J16" s="343"/>
      <c r="K16" s="343"/>
      <c r="L16" s="343"/>
    </row>
    <row r="17" spans="3:12">
      <c r="C17" s="36"/>
      <c r="D17" s="36"/>
      <c r="E17" s="36"/>
      <c r="F17" s="36"/>
      <c r="G17" s="36"/>
      <c r="H17" s="36"/>
      <c r="I17" s="36"/>
      <c r="J17" s="36"/>
      <c r="K17" s="36"/>
      <c r="L17" s="36"/>
    </row>
    <row r="18" spans="3:12" ht="14.1" customHeight="1">
      <c r="D18" s="41"/>
      <c r="E18" s="42"/>
      <c r="F18" s="351" t="s">
        <v>449</v>
      </c>
      <c r="G18" s="352"/>
      <c r="H18" s="352"/>
      <c r="I18" s="351" t="s">
        <v>448</v>
      </c>
      <c r="J18" s="352"/>
      <c r="K18" s="352"/>
      <c r="L18" s="353"/>
    </row>
    <row r="19" spans="3:12">
      <c r="C19" s="344" t="s">
        <v>140</v>
      </c>
      <c r="D19" s="341">
        <v>1</v>
      </c>
      <c r="E19" s="342"/>
      <c r="F19" s="354" t="s">
        <v>595</v>
      </c>
      <c r="G19" s="355"/>
      <c r="H19" s="355"/>
      <c r="I19" s="354"/>
      <c r="J19" s="355"/>
      <c r="K19" s="355"/>
      <c r="L19" s="356"/>
    </row>
    <row r="20" spans="3:12">
      <c r="C20" s="344"/>
      <c r="D20" s="334" t="s">
        <v>217</v>
      </c>
      <c r="E20" s="335"/>
      <c r="F20" s="336" t="s">
        <v>592</v>
      </c>
      <c r="G20" s="337"/>
      <c r="H20" s="338"/>
      <c r="I20" s="336" t="s">
        <v>691</v>
      </c>
      <c r="J20" s="337"/>
      <c r="K20" s="337"/>
      <c r="L20" s="338"/>
    </row>
    <row r="21" spans="3:12">
      <c r="C21" s="344"/>
      <c r="D21" s="334" t="s">
        <v>223</v>
      </c>
      <c r="E21" s="347"/>
      <c r="F21" s="336" t="s">
        <v>593</v>
      </c>
      <c r="G21" s="337"/>
      <c r="H21" s="338"/>
      <c r="I21" s="336" t="s">
        <v>692</v>
      </c>
      <c r="J21" s="337"/>
      <c r="K21" s="337"/>
      <c r="L21" s="338"/>
    </row>
    <row r="22" spans="3:12">
      <c r="C22" s="344"/>
      <c r="D22" s="334" t="s">
        <v>591</v>
      </c>
      <c r="E22" s="335"/>
      <c r="F22" s="336" t="s">
        <v>594</v>
      </c>
      <c r="G22" s="337"/>
      <c r="H22" s="338"/>
      <c r="I22" s="336" t="s">
        <v>693</v>
      </c>
      <c r="J22" s="337"/>
      <c r="K22" s="337"/>
      <c r="L22" s="338"/>
    </row>
    <row r="23" spans="3:12">
      <c r="C23" s="344"/>
      <c r="D23" s="334" t="s">
        <v>596</v>
      </c>
      <c r="E23" s="335"/>
      <c r="F23" s="336" t="s">
        <v>598</v>
      </c>
      <c r="G23" s="337"/>
      <c r="H23" s="338"/>
      <c r="I23" s="336"/>
      <c r="J23" s="337"/>
      <c r="K23" s="337"/>
      <c r="L23" s="338"/>
    </row>
    <row r="24" spans="3:12">
      <c r="C24" s="344"/>
      <c r="D24" s="334" t="s">
        <v>597</v>
      </c>
      <c r="E24" s="335"/>
      <c r="F24" s="336" t="s">
        <v>599</v>
      </c>
      <c r="G24" s="337"/>
      <c r="H24" s="338"/>
      <c r="I24" s="336" t="s">
        <v>699</v>
      </c>
      <c r="J24" s="337"/>
      <c r="K24" s="337"/>
      <c r="L24" s="338"/>
    </row>
    <row r="25" spans="3:12">
      <c r="C25" s="344"/>
      <c r="D25" s="334">
        <v>2</v>
      </c>
      <c r="E25" s="335"/>
      <c r="F25" s="336" t="s">
        <v>600</v>
      </c>
      <c r="G25" s="337"/>
      <c r="H25" s="338"/>
      <c r="I25" s="336"/>
      <c r="J25" s="337"/>
      <c r="K25" s="337"/>
      <c r="L25" s="338"/>
    </row>
    <row r="26" spans="3:12">
      <c r="C26" s="344"/>
      <c r="D26" s="334" t="s">
        <v>601</v>
      </c>
      <c r="E26" s="335"/>
      <c r="F26" s="336" t="s">
        <v>613</v>
      </c>
      <c r="G26" s="337"/>
      <c r="H26" s="338"/>
      <c r="I26" s="336"/>
      <c r="J26" s="337"/>
      <c r="K26" s="337"/>
      <c r="L26" s="338"/>
    </row>
    <row r="27" spans="3:12">
      <c r="C27" s="344"/>
      <c r="D27" s="334" t="s">
        <v>602</v>
      </c>
      <c r="E27" s="335"/>
      <c r="F27" s="336" t="s">
        <v>605</v>
      </c>
      <c r="G27" s="337"/>
      <c r="H27" s="338"/>
      <c r="I27" s="336" t="s">
        <v>694</v>
      </c>
      <c r="J27" s="337"/>
      <c r="K27" s="337"/>
      <c r="L27" s="338"/>
    </row>
    <row r="28" spans="3:12">
      <c r="C28" s="344"/>
      <c r="D28" s="334" t="s">
        <v>603</v>
      </c>
      <c r="E28" s="335"/>
      <c r="F28" s="336" t="s">
        <v>606</v>
      </c>
      <c r="G28" s="337"/>
      <c r="H28" s="338"/>
      <c r="I28" s="336" t="s">
        <v>695</v>
      </c>
      <c r="J28" s="337"/>
      <c r="K28" s="337"/>
      <c r="L28" s="338"/>
    </row>
    <row r="29" spans="3:12">
      <c r="C29" s="344"/>
      <c r="D29" s="334" t="s">
        <v>604</v>
      </c>
      <c r="E29" s="335"/>
      <c r="F29" s="336" t="s">
        <v>607</v>
      </c>
      <c r="G29" s="337"/>
      <c r="H29" s="338"/>
      <c r="I29" s="336" t="s">
        <v>696</v>
      </c>
      <c r="J29" s="337"/>
      <c r="K29" s="337"/>
      <c r="L29" s="338"/>
    </row>
    <row r="30" spans="3:12">
      <c r="C30" s="344"/>
      <c r="D30" s="334" t="s">
        <v>608</v>
      </c>
      <c r="E30" s="335"/>
      <c r="F30" s="336" t="s">
        <v>614</v>
      </c>
      <c r="G30" s="337"/>
      <c r="H30" s="338"/>
      <c r="I30" s="336"/>
      <c r="J30" s="337"/>
      <c r="K30" s="337"/>
      <c r="L30" s="338"/>
    </row>
    <row r="31" spans="3:12">
      <c r="C31" s="344"/>
      <c r="D31" s="334" t="s">
        <v>609</v>
      </c>
      <c r="E31" s="335"/>
      <c r="F31" s="336" t="s">
        <v>611</v>
      </c>
      <c r="G31" s="337"/>
      <c r="H31" s="338"/>
      <c r="I31" s="336" t="s">
        <v>697</v>
      </c>
      <c r="J31" s="337"/>
      <c r="K31" s="337"/>
      <c r="L31" s="338"/>
    </row>
    <row r="32" spans="3:12">
      <c r="C32" s="344"/>
      <c r="D32" s="345" t="s">
        <v>610</v>
      </c>
      <c r="E32" s="346"/>
      <c r="F32" s="372" t="s">
        <v>612</v>
      </c>
      <c r="G32" s="373"/>
      <c r="H32" s="373"/>
      <c r="I32" s="372" t="s">
        <v>698</v>
      </c>
      <c r="J32" s="373"/>
      <c r="K32" s="373"/>
      <c r="L32" s="376"/>
    </row>
    <row r="33"/>
    <row r="34"/>
    <row r="35" hidden="1"/>
    <row r="36" hidden="1"/>
    <row r="37" hidden="1"/>
    <row r="38" hidden="1"/>
    <row r="39" hidden="1"/>
    <row r="40" hidden="1"/>
    <row r="41" hidden="1"/>
    <row r="42" hidden="1"/>
    <row r="43" hidden="1"/>
    <row r="44" s="29" customFormat="1"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row r="136"/>
    <row r="137"/>
  </sheetData>
  <mergeCells count="62">
    <mergeCell ref="I31:L31"/>
    <mergeCell ref="F32:H32"/>
    <mergeCell ref="D13:E13"/>
    <mergeCell ref="I32:L32"/>
    <mergeCell ref="F18:H18"/>
    <mergeCell ref="F19:H19"/>
    <mergeCell ref="F20:H20"/>
    <mergeCell ref="F21:H21"/>
    <mergeCell ref="F22:H22"/>
    <mergeCell ref="F23:H23"/>
    <mergeCell ref="F24:H24"/>
    <mergeCell ref="F25:H25"/>
    <mergeCell ref="F26:H26"/>
    <mergeCell ref="F27:H27"/>
    <mergeCell ref="F28:H28"/>
    <mergeCell ref="F29:H29"/>
    <mergeCell ref="F30:H30"/>
    <mergeCell ref="I29:L29"/>
    <mergeCell ref="F1:I1"/>
    <mergeCell ref="F2:I2"/>
    <mergeCell ref="C15:L15"/>
    <mergeCell ref="C7:L7"/>
    <mergeCell ref="D9:E9"/>
    <mergeCell ref="C9:C13"/>
    <mergeCell ref="F9:L9"/>
    <mergeCell ref="D10:E10"/>
    <mergeCell ref="F10:L10"/>
    <mergeCell ref="D11:E11"/>
    <mergeCell ref="F11:L11"/>
    <mergeCell ref="D12:E12"/>
    <mergeCell ref="F12:L12"/>
    <mergeCell ref="I26:L26"/>
    <mergeCell ref="I27:L27"/>
    <mergeCell ref="F13:L13"/>
    <mergeCell ref="D28:E28"/>
    <mergeCell ref="D20:E20"/>
    <mergeCell ref="I18:L18"/>
    <mergeCell ref="I19:L19"/>
    <mergeCell ref="I20:L20"/>
    <mergeCell ref="I21:L21"/>
    <mergeCell ref="I28:L28"/>
    <mergeCell ref="D26:E26"/>
    <mergeCell ref="D25:E25"/>
    <mergeCell ref="D22:E22"/>
    <mergeCell ref="D24:E24"/>
    <mergeCell ref="D23:E23"/>
    <mergeCell ref="D31:E31"/>
    <mergeCell ref="F31:H31"/>
    <mergeCell ref="I30:L30"/>
    <mergeCell ref="C5:K5"/>
    <mergeCell ref="D19:E19"/>
    <mergeCell ref="C16:L16"/>
    <mergeCell ref="C19:C32"/>
    <mergeCell ref="D32:E32"/>
    <mergeCell ref="D30:E30"/>
    <mergeCell ref="D27:E27"/>
    <mergeCell ref="D21:E21"/>
    <mergeCell ref="I22:L22"/>
    <mergeCell ref="I23:L23"/>
    <mergeCell ref="I24:L24"/>
    <mergeCell ref="I25:L25"/>
    <mergeCell ref="D29:E29"/>
  </mergeCells>
  <hyperlinks>
    <hyperlink ref="C1" location="NOTICE!A1" display="NOTICE"/>
    <hyperlink ref="L1" location="SYNTHESE!A1" display="SYNTHESE"/>
    <hyperlink ref="L5" location="ARBRE!C43" display="A réaliser dans l'onglet &quot;ARBRE&quot;"/>
  </hyperlinks>
  <pageMargins left="0.7" right="0.7" top="0.75" bottom="0.75" header="0.3" footer="0.3"/>
  <pageSetup paperSize="9"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DB094"/>
  </sheetPr>
  <dimension ref="A1:M75"/>
  <sheetViews>
    <sheetView showGridLines="0" zoomScaleNormal="100" workbookViewId="0">
      <pane ySplit="1" topLeftCell="A2" activePane="bottomLeft" state="frozen"/>
      <selection pane="bottomLeft" activeCell="J9" sqref="J9:K9"/>
    </sheetView>
  </sheetViews>
  <sheetFormatPr baseColWidth="10" defaultColWidth="0" defaultRowHeight="14.4" zeroHeight="1"/>
  <cols>
    <col min="1" max="2" width="5.33203125" style="2" customWidth="1"/>
    <col min="3" max="3" width="21.6640625" style="2" customWidth="1"/>
    <col min="4" max="5" width="3" style="2" customWidth="1"/>
    <col min="6" max="9" width="21.6640625" style="2" customWidth="1"/>
    <col min="10" max="10" width="3" style="2" customWidth="1"/>
    <col min="11" max="11" width="3.6640625" style="2" customWidth="1"/>
    <col min="12" max="12" width="21.6640625" style="2" customWidth="1"/>
    <col min="13" max="13" width="5.33203125" style="2" customWidth="1"/>
    <col min="14" max="16384" width="11.44140625" style="2" hidden="1"/>
  </cols>
  <sheetData>
    <row r="1" spans="2:12" s="1" customFormat="1" ht="24.9" customHeight="1">
      <c r="C1" s="43" t="s">
        <v>179</v>
      </c>
      <c r="D1" s="2"/>
      <c r="F1" s="284"/>
      <c r="G1" s="284"/>
      <c r="H1" s="284"/>
      <c r="I1" s="284"/>
      <c r="J1" s="3"/>
      <c r="L1" s="43" t="s">
        <v>180</v>
      </c>
    </row>
    <row r="2" spans="2:12" s="37" customFormat="1" ht="22.5" customHeight="1">
      <c r="F2" s="285" t="s">
        <v>548</v>
      </c>
      <c r="G2" s="285"/>
      <c r="H2" s="285"/>
      <c r="I2" s="285"/>
    </row>
    <row r="3" spans="2:12">
      <c r="F3" s="34"/>
      <c r="G3" s="34"/>
      <c r="H3" s="34"/>
      <c r="I3" s="34"/>
    </row>
    <row r="4" spans="2:12">
      <c r="F4" s="34"/>
      <c r="G4" s="34"/>
      <c r="H4" s="34"/>
      <c r="I4" s="34"/>
    </row>
    <row r="5" spans="2:12" ht="33" customHeight="1">
      <c r="B5" s="23" t="s">
        <v>13</v>
      </c>
      <c r="C5" s="386" t="s">
        <v>264</v>
      </c>
      <c r="D5" s="387"/>
      <c r="E5" s="387"/>
      <c r="F5" s="387"/>
      <c r="G5" s="387"/>
      <c r="H5" s="387"/>
      <c r="I5" s="387"/>
      <c r="J5" s="387"/>
      <c r="K5" s="387"/>
      <c r="L5" s="387"/>
    </row>
    <row r="6" spans="2:12" ht="33" customHeight="1">
      <c r="B6" s="23" t="s">
        <v>15</v>
      </c>
      <c r="C6" s="390" t="s">
        <v>495</v>
      </c>
      <c r="D6" s="387"/>
      <c r="E6" s="387"/>
      <c r="F6" s="387"/>
      <c r="G6" s="387"/>
      <c r="H6" s="387"/>
      <c r="I6" s="387"/>
      <c r="J6" s="387"/>
      <c r="K6" s="387"/>
      <c r="L6" s="387"/>
    </row>
    <row r="7" spans="2:12">
      <c r="F7" s="34"/>
      <c r="G7" s="34"/>
      <c r="H7" s="34"/>
      <c r="I7" s="34"/>
    </row>
    <row r="8" spans="2:12" ht="39.9" customHeight="1">
      <c r="D8" s="41"/>
      <c r="E8" s="42"/>
      <c r="F8" s="213" t="s">
        <v>143</v>
      </c>
      <c r="G8" s="392" t="s">
        <v>142</v>
      </c>
      <c r="H8" s="392"/>
      <c r="I8" s="392"/>
      <c r="J8" s="391" t="s">
        <v>270</v>
      </c>
      <c r="K8" s="391"/>
      <c r="L8" s="23" t="s">
        <v>527</v>
      </c>
    </row>
    <row r="9" spans="2:12" ht="42" customHeight="1">
      <c r="C9" s="260" t="s">
        <v>192</v>
      </c>
      <c r="D9" s="388" t="s">
        <v>141</v>
      </c>
      <c r="E9" s="389"/>
      <c r="F9" s="262" t="s">
        <v>106</v>
      </c>
      <c r="G9" s="288" t="s">
        <v>573</v>
      </c>
      <c r="H9" s="289"/>
      <c r="I9" s="290"/>
      <c r="J9" s="288" t="s">
        <v>47</v>
      </c>
      <c r="K9" s="290"/>
      <c r="L9" s="204"/>
    </row>
    <row r="10" spans="2:12"/>
    <row r="11" spans="2:12" ht="33" customHeight="1">
      <c r="B11" s="116" t="s">
        <v>272</v>
      </c>
      <c r="C11" s="383" t="s">
        <v>271</v>
      </c>
      <c r="D11" s="383"/>
      <c r="E11" s="383"/>
      <c r="F11" s="383"/>
      <c r="G11" s="383"/>
      <c r="H11" s="383"/>
      <c r="I11" s="383"/>
      <c r="J11" s="383"/>
      <c r="K11" s="383"/>
      <c r="L11" s="377" t="s">
        <v>273</v>
      </c>
    </row>
    <row r="12" spans="2:12" ht="15" customHeight="1">
      <c r="B12" s="111"/>
      <c r="C12" s="75"/>
      <c r="D12" s="75"/>
      <c r="E12" s="108"/>
      <c r="F12" s="109"/>
      <c r="G12" s="75"/>
      <c r="H12" s="75"/>
      <c r="I12" s="384" t="s">
        <v>447</v>
      </c>
      <c r="J12" s="384"/>
      <c r="K12" s="384"/>
      <c r="L12" s="378"/>
    </row>
    <row r="13" spans="2:12" ht="15" customHeight="1">
      <c r="B13" s="111"/>
      <c r="C13" s="382" t="s">
        <v>338</v>
      </c>
      <c r="D13" s="382"/>
      <c r="E13" s="382"/>
      <c r="F13" s="382"/>
      <c r="G13" s="382"/>
      <c r="H13" s="380" t="s">
        <v>557</v>
      </c>
      <c r="I13" s="384"/>
      <c r="J13" s="384"/>
      <c r="K13" s="384"/>
      <c r="L13" s="378"/>
    </row>
    <row r="14" spans="2:12" ht="15" customHeight="1">
      <c r="B14" s="111"/>
      <c r="C14" s="382"/>
      <c r="D14" s="382"/>
      <c r="E14" s="382"/>
      <c r="F14" s="382"/>
      <c r="G14" s="382"/>
      <c r="H14" s="381"/>
      <c r="I14" s="384"/>
      <c r="J14" s="384"/>
      <c r="K14" s="384"/>
      <c r="L14" s="378"/>
    </row>
    <row r="15" spans="2:12" ht="15" customHeight="1">
      <c r="B15" s="112"/>
      <c r="C15" s="113"/>
      <c r="D15" s="113"/>
      <c r="E15" s="114"/>
      <c r="F15" s="115"/>
      <c r="G15" s="113"/>
      <c r="H15" s="113"/>
      <c r="I15" s="385"/>
      <c r="J15" s="385"/>
      <c r="K15" s="385"/>
      <c r="L15" s="379"/>
    </row>
    <row r="16" spans="2:12" ht="15" customHeight="1">
      <c r="C16" s="22"/>
      <c r="D16" s="22"/>
      <c r="F16" s="22"/>
      <c r="G16" s="22"/>
    </row>
    <row r="17"/>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row r="73"/>
    <row r="74"/>
    <row r="75"/>
  </sheetData>
  <mergeCells count="14">
    <mergeCell ref="J9:K9"/>
    <mergeCell ref="F1:I1"/>
    <mergeCell ref="C5:L5"/>
    <mergeCell ref="F2:I2"/>
    <mergeCell ref="D9:E9"/>
    <mergeCell ref="C6:L6"/>
    <mergeCell ref="J8:K8"/>
    <mergeCell ref="G8:I8"/>
    <mergeCell ref="G9:I9"/>
    <mergeCell ref="L11:L15"/>
    <mergeCell ref="H13:H14"/>
    <mergeCell ref="C13:G14"/>
    <mergeCell ref="C11:K11"/>
    <mergeCell ref="I12:K15"/>
  </mergeCells>
  <dataValidations count="1">
    <dataValidation allowBlank="1" showInputMessage="1" sqref="L9"/>
  </dataValidations>
  <hyperlinks>
    <hyperlink ref="C1" location="NOTICE!A1" display="NOTICE"/>
    <hyperlink ref="L1" location="SYNTHESE!A1" display="SYNTHESE"/>
    <hyperlink ref="L11" location="ARBRE!C62" display="A réaliser dans l'onglet &quot;ARBRE&quot;"/>
    <hyperlink ref="L12" location="ARBRE!C62" display="ARBRE!C62"/>
    <hyperlink ref="L13" location="ARBRE!C62" display="ARBRE!C62"/>
    <hyperlink ref="L15" location="ARBRE!C62" display="ARBRE!C6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x14:formula1>
            <xm:f>LISTES!$B$131:$B$132</xm:f>
          </x14:formula1>
          <xm:sqref>J9:K9</xm:sqref>
        </x14:dataValidation>
        <x14:dataValidation type="list" allowBlank="1" showInputMessage="1">
          <x14:formula1>
            <xm:f>LISTES!$B$124:$B$128</xm:f>
          </x14:formula1>
          <xm:sqref>F9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EA3AB"/>
  </sheetPr>
  <dimension ref="A1:M16"/>
  <sheetViews>
    <sheetView zoomScaleNormal="100" workbookViewId="0">
      <pane ySplit="1" topLeftCell="A2" activePane="bottomLeft" state="frozen"/>
      <selection pane="bottomLeft" activeCell="H8" sqref="H8"/>
    </sheetView>
  </sheetViews>
  <sheetFormatPr baseColWidth="10" defaultColWidth="0" defaultRowHeight="14.4" zeroHeight="1"/>
  <cols>
    <col min="1" max="2" width="5.33203125" style="230" customWidth="1"/>
    <col min="3" max="3" width="21.6640625" style="230" customWidth="1"/>
    <col min="4" max="5" width="3" style="230" customWidth="1"/>
    <col min="6" max="9" width="21.6640625" style="230" customWidth="1"/>
    <col min="10" max="11" width="3" style="230" customWidth="1"/>
    <col min="12" max="12" width="21.6640625" style="230" customWidth="1"/>
    <col min="13" max="13" width="5.33203125" style="230" customWidth="1"/>
    <col min="14" max="19" width="10.88671875" style="120" hidden="1" customWidth="1"/>
    <col min="20" max="16384" width="10.88671875" style="120" hidden="1"/>
  </cols>
  <sheetData>
    <row r="1" spans="1:13" ht="24.9" customHeight="1">
      <c r="A1" s="36"/>
      <c r="B1" s="1"/>
      <c r="C1" s="43" t="s">
        <v>179</v>
      </c>
      <c r="D1" s="2"/>
      <c r="E1" s="1"/>
      <c r="F1" s="284"/>
      <c r="G1" s="284"/>
      <c r="H1" s="284"/>
      <c r="I1" s="284"/>
      <c r="J1" s="3"/>
      <c r="K1" s="1"/>
      <c r="L1" s="43" t="s">
        <v>180</v>
      </c>
      <c r="M1" s="1"/>
    </row>
    <row r="2" spans="1:13" ht="21.9" customHeight="1">
      <c r="A2" s="37"/>
      <c r="B2" s="37"/>
      <c r="C2" s="37"/>
      <c r="D2" s="37"/>
      <c r="E2" s="37"/>
      <c r="F2" s="285" t="s">
        <v>549</v>
      </c>
      <c r="G2" s="285"/>
      <c r="H2" s="285"/>
      <c r="I2" s="285"/>
      <c r="J2" s="37"/>
      <c r="K2" s="37"/>
      <c r="L2" s="37"/>
      <c r="M2" s="37"/>
    </row>
    <row r="3" spans="1:13">
      <c r="A3" s="2"/>
      <c r="B3" s="2"/>
      <c r="C3" s="2"/>
      <c r="D3" s="2"/>
      <c r="E3" s="2"/>
      <c r="F3" s="34"/>
      <c r="G3" s="34"/>
      <c r="H3" s="34"/>
      <c r="I3" s="34"/>
      <c r="J3" s="2"/>
      <c r="K3" s="2"/>
      <c r="L3" s="2"/>
      <c r="M3" s="2"/>
    </row>
    <row r="4" spans="1:13">
      <c r="A4" s="2"/>
      <c r="B4" s="2"/>
      <c r="C4" s="2"/>
      <c r="D4" s="2"/>
      <c r="E4" s="2"/>
      <c r="F4" s="34"/>
      <c r="G4" s="34"/>
      <c r="H4" s="34"/>
      <c r="I4" s="34"/>
      <c r="J4" s="2"/>
      <c r="K4" s="2"/>
      <c r="L4" s="2"/>
      <c r="M4" s="2"/>
    </row>
    <row r="5" spans="1:13" ht="99.9" customHeight="1">
      <c r="A5" s="2"/>
      <c r="B5" s="23" t="s">
        <v>16</v>
      </c>
      <c r="C5" s="286" t="s">
        <v>278</v>
      </c>
      <c r="D5" s="287"/>
      <c r="E5" s="287"/>
      <c r="F5" s="287"/>
      <c r="G5" s="287"/>
      <c r="H5" s="288" t="s">
        <v>700</v>
      </c>
      <c r="I5" s="300"/>
      <c r="J5" s="300"/>
      <c r="K5" s="300"/>
      <c r="L5" s="301"/>
      <c r="M5" s="2"/>
    </row>
    <row r="6" spans="1:13">
      <c r="A6" s="2"/>
      <c r="B6" s="2"/>
      <c r="C6" s="22"/>
      <c r="D6" s="22"/>
      <c r="E6" s="22"/>
      <c r="F6" s="22"/>
      <c r="G6" s="22"/>
      <c r="H6" s="38"/>
      <c r="I6" s="38"/>
      <c r="J6" s="38"/>
      <c r="K6" s="38"/>
      <c r="L6" s="38"/>
      <c r="M6" s="2"/>
    </row>
    <row r="7" spans="1:13" ht="99.9" customHeight="1">
      <c r="A7" s="2"/>
      <c r="B7" s="23" t="s">
        <v>17</v>
      </c>
      <c r="C7" s="305" t="s">
        <v>497</v>
      </c>
      <c r="D7" s="393"/>
      <c r="E7" s="393"/>
      <c r="F7" s="393"/>
      <c r="G7" s="307"/>
      <c r="H7" s="313" t="s">
        <v>701</v>
      </c>
      <c r="I7" s="394"/>
      <c r="J7" s="394"/>
      <c r="K7" s="394"/>
      <c r="L7" s="395"/>
      <c r="M7" s="2"/>
    </row>
    <row r="8" spans="1:13">
      <c r="A8" s="2"/>
      <c r="B8" s="2"/>
      <c r="C8" s="22"/>
      <c r="D8" s="22"/>
      <c r="E8" s="22"/>
      <c r="F8" s="22"/>
      <c r="G8" s="22"/>
      <c r="H8" s="2"/>
      <c r="I8" s="2"/>
      <c r="J8" s="2"/>
      <c r="K8" s="2"/>
      <c r="L8" s="2"/>
      <c r="M8" s="2"/>
    </row>
    <row r="9" spans="1:13" ht="32.1" customHeight="1">
      <c r="A9" s="2"/>
      <c r="B9" s="175" t="s">
        <v>18</v>
      </c>
      <c r="C9" s="402" t="s">
        <v>450</v>
      </c>
      <c r="D9" s="402"/>
      <c r="E9" s="402"/>
      <c r="F9" s="402"/>
      <c r="G9" s="402"/>
      <c r="H9" s="402"/>
      <c r="I9" s="402"/>
      <c r="J9" s="402"/>
      <c r="K9" s="402"/>
      <c r="L9" s="402"/>
      <c r="M9" s="2"/>
    </row>
    <row r="10" spans="1:13" ht="15" thickBot="1">
      <c r="A10" s="2"/>
      <c r="B10" s="2"/>
      <c r="C10" s="2"/>
      <c r="D10" s="2"/>
      <c r="E10" s="2"/>
      <c r="F10" s="2"/>
      <c r="G10" s="2"/>
      <c r="H10" s="2"/>
      <c r="I10" s="2"/>
      <c r="J10" s="2"/>
      <c r="K10" s="2"/>
      <c r="L10" s="172" t="s">
        <v>293</v>
      </c>
      <c r="M10" s="2"/>
    </row>
    <row r="11" spans="1:13">
      <c r="A11" s="2"/>
      <c r="B11" s="2"/>
      <c r="C11" s="403" t="s">
        <v>567</v>
      </c>
      <c r="D11" s="403"/>
      <c r="E11" s="403"/>
      <c r="F11" s="403"/>
      <c r="G11" s="404"/>
      <c r="H11" s="396"/>
      <c r="I11" s="397"/>
      <c r="J11" s="398"/>
      <c r="K11" s="104" t="e">
        <f>VLOOKUP(H11,LISTES!B135:C137,2,FALSE)</f>
        <v>#N/A</v>
      </c>
      <c r="L11" s="405"/>
      <c r="M11" s="2"/>
    </row>
    <row r="12" spans="1:13" ht="15" thickBot="1">
      <c r="A12" s="2"/>
      <c r="B12" s="2"/>
      <c r="C12" s="403" t="s">
        <v>568</v>
      </c>
      <c r="D12" s="403"/>
      <c r="E12" s="403"/>
      <c r="F12" s="403"/>
      <c r="G12" s="404"/>
      <c r="H12" s="396"/>
      <c r="I12" s="397"/>
      <c r="J12" s="398"/>
      <c r="K12" s="104" t="e">
        <f>VLOOKUP(H12,LISTES!B139:C141,2,FALSE)</f>
        <v>#N/A</v>
      </c>
      <c r="L12" s="406"/>
      <c r="M12" s="2"/>
    </row>
    <row r="13" spans="1:13">
      <c r="A13" s="2"/>
      <c r="B13" s="2"/>
      <c r="C13" s="22"/>
      <c r="D13" s="22"/>
      <c r="E13" s="22"/>
      <c r="F13" s="22"/>
      <c r="G13" s="22"/>
      <c r="H13" s="2"/>
      <c r="I13" s="2"/>
      <c r="J13" s="2"/>
      <c r="K13" s="2"/>
      <c r="L13" s="2"/>
      <c r="M13" s="2"/>
    </row>
    <row r="14" spans="1:13" ht="33" customHeight="1">
      <c r="A14" s="2"/>
      <c r="B14" s="2"/>
      <c r="C14" s="399" t="s">
        <v>528</v>
      </c>
      <c r="D14" s="400"/>
      <c r="E14" s="400"/>
      <c r="F14" s="400"/>
      <c r="G14" s="401"/>
      <c r="H14" s="396"/>
      <c r="I14" s="397"/>
      <c r="J14" s="398"/>
      <c r="K14" s="2"/>
      <c r="L14" s="2"/>
      <c r="M14" s="2"/>
    </row>
    <row r="15" spans="1:13">
      <c r="A15" s="2"/>
      <c r="B15" s="2"/>
      <c r="C15" s="22"/>
      <c r="D15" s="22"/>
      <c r="E15" s="22"/>
      <c r="F15" s="22"/>
      <c r="G15" s="22"/>
      <c r="H15" s="2"/>
      <c r="I15" s="2"/>
      <c r="J15" s="2"/>
      <c r="K15" s="2"/>
      <c r="L15" s="2"/>
      <c r="M15" s="2"/>
    </row>
    <row r="16" spans="1:13">
      <c r="A16" s="75"/>
      <c r="B16" s="75"/>
      <c r="C16" s="229"/>
      <c r="D16" s="229"/>
      <c r="E16" s="229"/>
      <c r="F16" s="229"/>
      <c r="G16" s="229"/>
      <c r="H16" s="75"/>
      <c r="I16" s="75"/>
      <c r="J16" s="75"/>
      <c r="K16" s="75"/>
      <c r="L16" s="75"/>
      <c r="M16" s="75"/>
    </row>
  </sheetData>
  <mergeCells count="14">
    <mergeCell ref="H14:J14"/>
    <mergeCell ref="C14:G14"/>
    <mergeCell ref="C9:L9"/>
    <mergeCell ref="C11:G11"/>
    <mergeCell ref="H11:J11"/>
    <mergeCell ref="L11:L12"/>
    <mergeCell ref="C12:G12"/>
    <mergeCell ref="H12:J12"/>
    <mergeCell ref="F1:I1"/>
    <mergeCell ref="F2:I2"/>
    <mergeCell ref="C5:G5"/>
    <mergeCell ref="H5:L5"/>
    <mergeCell ref="C7:G7"/>
    <mergeCell ref="H7:L7"/>
  </mergeCells>
  <dataValidations count="1">
    <dataValidation allowBlank="1" showInputMessage="1" sqref="H14:J15"/>
  </dataValidations>
  <hyperlinks>
    <hyperlink ref="C1" location="NOTICE!A1" display="NOTICE"/>
    <hyperlink ref="L1" location="SYNTHESE!A1" display="SYNTHESE"/>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x14:formula1>
            <xm:f>LISTES!$B$135:$B$137</xm:f>
          </x14:formula1>
          <xm:sqref>H11:J11</xm:sqref>
        </x14:dataValidation>
        <x14:dataValidation type="list" allowBlank="1" showInputMessage="1">
          <x14:formula1>
            <xm:f>LISTES!$B$139:$B$141</xm:f>
          </x14:formula1>
          <xm:sqref>H12:J12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07FA6"/>
  </sheetPr>
  <dimension ref="A1:M134"/>
  <sheetViews>
    <sheetView showGridLines="0" zoomScaleNormal="100" workbookViewId="0">
      <pane ySplit="1" topLeftCell="A2" activePane="bottomLeft" state="frozen"/>
      <selection pane="bottomLeft" activeCell="H5" sqref="H5:L5"/>
    </sheetView>
  </sheetViews>
  <sheetFormatPr baseColWidth="10" defaultColWidth="0" defaultRowHeight="14.4" zeroHeight="1"/>
  <cols>
    <col min="1" max="2" width="5.33203125" style="2" customWidth="1"/>
    <col min="3" max="3" width="21.6640625" style="2" customWidth="1"/>
    <col min="4" max="5" width="3" style="2" customWidth="1"/>
    <col min="6" max="6" width="21.6640625" style="2" customWidth="1"/>
    <col min="7" max="7" width="22.33203125" style="2" customWidth="1"/>
    <col min="8" max="9" width="21.6640625" style="2" customWidth="1"/>
    <col min="10" max="11" width="3" style="2" customWidth="1"/>
    <col min="12" max="12" width="21.6640625" style="2" customWidth="1"/>
    <col min="13" max="13" width="5.33203125" style="2" customWidth="1"/>
    <col min="14" max="16384" width="11.44140625" style="2" hidden="1"/>
  </cols>
  <sheetData>
    <row r="1" spans="2:12" s="1" customFormat="1" ht="24.9" customHeight="1">
      <c r="C1" s="43" t="s">
        <v>179</v>
      </c>
      <c r="D1" s="2"/>
      <c r="F1" s="284"/>
      <c r="G1" s="284"/>
      <c r="H1" s="284"/>
      <c r="I1" s="284"/>
      <c r="J1" s="3"/>
      <c r="L1" s="43" t="s">
        <v>180</v>
      </c>
    </row>
    <row r="2" spans="2:12" s="37" customFormat="1" ht="22.5" customHeight="1">
      <c r="F2" s="285" t="s">
        <v>550</v>
      </c>
      <c r="G2" s="285"/>
      <c r="H2" s="285"/>
      <c r="I2" s="285"/>
    </row>
    <row r="3" spans="2:12">
      <c r="F3" s="34"/>
      <c r="G3" s="34"/>
      <c r="H3" s="34"/>
      <c r="I3" s="34"/>
    </row>
    <row r="4" spans="2:12">
      <c r="F4" s="34"/>
      <c r="G4" s="34"/>
      <c r="H4" s="34"/>
      <c r="I4" s="34"/>
    </row>
    <row r="5" spans="2:12" ht="33" customHeight="1">
      <c r="B5" s="23" t="s">
        <v>144</v>
      </c>
      <c r="C5" s="286" t="s">
        <v>310</v>
      </c>
      <c r="D5" s="287"/>
      <c r="E5" s="287"/>
      <c r="F5" s="287"/>
      <c r="G5" s="287"/>
      <c r="H5" s="308" t="s">
        <v>93</v>
      </c>
      <c r="I5" s="309"/>
      <c r="J5" s="309"/>
      <c r="K5" s="309"/>
      <c r="L5" s="310"/>
    </row>
    <row r="6" spans="2:12">
      <c r="C6" s="36"/>
      <c r="D6" s="36"/>
      <c r="E6" s="36"/>
      <c r="F6" s="36"/>
      <c r="G6" s="36"/>
      <c r="H6" s="38"/>
      <c r="I6" s="38"/>
      <c r="J6" s="38"/>
      <c r="K6" s="38"/>
      <c r="L6" s="38"/>
    </row>
    <row r="7" spans="2:12" ht="58.5" customHeight="1">
      <c r="B7" s="23" t="s">
        <v>145</v>
      </c>
      <c r="C7" s="412" t="s">
        <v>336</v>
      </c>
      <c r="D7" s="287"/>
      <c r="E7" s="287"/>
      <c r="F7" s="287"/>
      <c r="G7" s="287"/>
      <c r="H7" s="413">
        <v>2014</v>
      </c>
      <c r="I7" s="300"/>
      <c r="J7" s="300"/>
      <c r="K7" s="300"/>
      <c r="L7" s="301"/>
    </row>
    <row r="8" spans="2:12">
      <c r="C8" s="36"/>
      <c r="D8" s="36"/>
      <c r="E8" s="36"/>
      <c r="F8" s="36"/>
      <c r="G8" s="36"/>
      <c r="H8" s="38"/>
      <c r="I8" s="38"/>
      <c r="J8" s="38"/>
      <c r="K8" s="38"/>
      <c r="L8" s="38"/>
    </row>
    <row r="9" spans="2:12" ht="33" customHeight="1">
      <c r="C9" s="412" t="s">
        <v>337</v>
      </c>
      <c r="D9" s="287"/>
      <c r="E9" s="287"/>
      <c r="F9" s="287"/>
      <c r="G9" s="287"/>
      <c r="H9" s="312" t="s">
        <v>574</v>
      </c>
      <c r="I9" s="300"/>
      <c r="J9" s="300"/>
      <c r="K9" s="300"/>
      <c r="L9" s="301"/>
    </row>
    <row r="10" spans="2:12">
      <c r="C10" s="36"/>
      <c r="D10" s="36"/>
      <c r="E10" s="36"/>
      <c r="F10" s="36"/>
      <c r="G10" s="36"/>
      <c r="H10" s="38"/>
      <c r="I10" s="38"/>
      <c r="J10" s="38"/>
      <c r="K10" s="38"/>
      <c r="L10" s="38"/>
    </row>
    <row r="11" spans="2:12" ht="33" customHeight="1">
      <c r="B11" s="211" t="s">
        <v>345</v>
      </c>
      <c r="C11" s="383" t="s">
        <v>312</v>
      </c>
      <c r="D11" s="383"/>
      <c r="E11" s="383"/>
      <c r="F11" s="383"/>
      <c r="G11" s="383"/>
      <c r="H11" s="383"/>
      <c r="I11" s="383"/>
      <c r="J11" s="383"/>
      <c r="K11" s="383"/>
      <c r="L11" s="377" t="s">
        <v>273</v>
      </c>
    </row>
    <row r="12" spans="2:12" ht="15.9" customHeight="1" thickBot="1">
      <c r="B12" s="111"/>
      <c r="C12" s="75"/>
      <c r="D12" s="75"/>
      <c r="E12" s="108"/>
      <c r="F12" s="109"/>
      <c r="G12" s="75"/>
      <c r="H12" s="75"/>
      <c r="I12" s="384" t="s">
        <v>147</v>
      </c>
      <c r="J12" s="384"/>
      <c r="K12" s="384"/>
      <c r="L12" s="378"/>
    </row>
    <row r="13" spans="2:12" ht="15.9" customHeight="1" thickBot="1">
      <c r="B13" s="111"/>
      <c r="C13" s="382" t="s">
        <v>498</v>
      </c>
      <c r="D13" s="382"/>
      <c r="E13" s="382"/>
      <c r="F13" s="382"/>
      <c r="G13" s="411"/>
      <c r="H13" s="78"/>
      <c r="I13" s="384"/>
      <c r="J13" s="384"/>
      <c r="K13" s="384"/>
      <c r="L13" s="378"/>
    </row>
    <row r="14" spans="2:12">
      <c r="B14" s="112"/>
      <c r="C14" s="113"/>
      <c r="D14" s="113"/>
      <c r="E14" s="114"/>
      <c r="F14" s="115"/>
      <c r="G14" s="113"/>
      <c r="H14" s="113"/>
      <c r="I14" s="385"/>
      <c r="J14" s="385"/>
      <c r="K14" s="385"/>
      <c r="L14" s="379"/>
    </row>
    <row r="15" spans="2:12">
      <c r="E15" s="71"/>
      <c r="F15" s="77"/>
      <c r="I15" s="107"/>
      <c r="J15" s="107"/>
    </row>
    <row r="16" spans="2:12" ht="33" customHeight="1">
      <c r="B16" s="175" t="s">
        <v>346</v>
      </c>
      <c r="C16" s="402" t="s">
        <v>341</v>
      </c>
      <c r="D16" s="402"/>
      <c r="E16" s="402"/>
      <c r="F16" s="402"/>
      <c r="G16" s="402"/>
      <c r="H16" s="402"/>
      <c r="I16" s="402"/>
      <c r="J16" s="402"/>
      <c r="K16" s="402"/>
      <c r="L16" s="402"/>
    </row>
    <row r="17" spans="3:12" ht="15" thickBot="1">
      <c r="L17" s="117" t="s">
        <v>293</v>
      </c>
    </row>
    <row r="18" spans="3:12">
      <c r="C18" s="410" t="s">
        <v>565</v>
      </c>
      <c r="D18" s="410"/>
      <c r="E18" s="410"/>
      <c r="F18" s="410"/>
      <c r="G18" s="410"/>
      <c r="L18" s="405"/>
    </row>
    <row r="19" spans="3:12" ht="15" thickBot="1">
      <c r="C19" s="410"/>
      <c r="D19" s="410"/>
      <c r="E19" s="410"/>
      <c r="F19" s="410"/>
      <c r="G19" s="410"/>
      <c r="H19" s="407"/>
      <c r="I19" s="408"/>
      <c r="J19" s="409"/>
      <c r="L19" s="406"/>
    </row>
    <row r="20" spans="3:12"/>
    <row r="21" spans="3:12"/>
    <row r="22" spans="3:12" hidden="1"/>
    <row r="23" spans="3:12" hidden="1"/>
    <row r="24" spans="3:12" hidden="1"/>
    <row r="25" spans="3:12" hidden="1"/>
    <row r="26" spans="3:12" hidden="1"/>
    <row r="27" spans="3:12" hidden="1"/>
    <row r="28" spans="3:12" hidden="1"/>
    <row r="29" spans="3:12" hidden="1"/>
    <row r="30" spans="3:12" hidden="1"/>
    <row r="31" spans="3:12" hidden="1"/>
    <row r="32" spans="3:1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sheetData>
  <mergeCells count="16">
    <mergeCell ref="C9:G9"/>
    <mergeCell ref="H9:L9"/>
    <mergeCell ref="F1:I1"/>
    <mergeCell ref="C7:G7"/>
    <mergeCell ref="H7:L7"/>
    <mergeCell ref="C5:G5"/>
    <mergeCell ref="H5:L5"/>
    <mergeCell ref="F2:I2"/>
    <mergeCell ref="C16:L16"/>
    <mergeCell ref="L18:L19"/>
    <mergeCell ref="H19:J19"/>
    <mergeCell ref="C18:G19"/>
    <mergeCell ref="C13:G13"/>
    <mergeCell ref="L11:L14"/>
    <mergeCell ref="I12:K14"/>
    <mergeCell ref="C11:K11"/>
  </mergeCells>
  <dataValidations count="1">
    <dataValidation allowBlank="1" showInputMessage="1" sqref="H19:J19"/>
  </dataValidations>
  <hyperlinks>
    <hyperlink ref="C1" location="NOTICE!A1" display="NOTICE"/>
    <hyperlink ref="L1" location="SYNTHESE!A1" display="SYNTHESE"/>
    <hyperlink ref="L11" location="ARBRE!C67" display="A réaliser dans l'onglet &quot;ARBRE&quot;"/>
  </hyperlinks>
  <pageMargins left="0.7" right="0.7" top="0.75" bottom="0.75" header="0.3" footer="0.3"/>
  <pageSetup paperSize="9"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error="Choisir dans la liste déroulante">
          <x14:formula1>
            <xm:f>LISTES!$B$158:$B$162</xm:f>
          </x14:formula1>
          <xm:sqref>H5:L5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060A3"/>
    <outlinePr summaryBelow="0"/>
  </sheetPr>
  <dimension ref="A1:Q224"/>
  <sheetViews>
    <sheetView showGridLines="0" topLeftCell="G1" zoomScaleNormal="100" workbookViewId="0">
      <pane ySplit="1" topLeftCell="A2" activePane="bottomLeft" state="frozen"/>
      <selection pane="bottomLeft" activeCell="I3" sqref="I3"/>
    </sheetView>
  </sheetViews>
  <sheetFormatPr baseColWidth="10" defaultColWidth="0" defaultRowHeight="14.4" zeroHeight="1" outlineLevelRow="1"/>
  <cols>
    <col min="1" max="2" width="5.33203125" style="2" customWidth="1"/>
    <col min="3" max="3" width="21.6640625" style="2" customWidth="1"/>
    <col min="4" max="5" width="3" style="2" customWidth="1"/>
    <col min="6" max="9" width="21.6640625" style="2" customWidth="1"/>
    <col min="10" max="11" width="3" style="2" customWidth="1"/>
    <col min="12" max="12" width="21.6640625" style="2" customWidth="1"/>
    <col min="13" max="15" width="11.6640625" style="2" customWidth="1"/>
    <col min="16" max="16" width="5.33203125" style="2" customWidth="1"/>
    <col min="17" max="17" width="0" style="2" hidden="1" customWidth="1"/>
    <col min="18" max="16384" width="11.44140625" style="2" hidden="1"/>
  </cols>
  <sheetData>
    <row r="1" spans="2:15" s="1" customFormat="1" ht="24.9" customHeight="1">
      <c r="C1" s="43" t="s">
        <v>179</v>
      </c>
      <c r="D1" s="2"/>
      <c r="F1" s="284"/>
      <c r="G1" s="284"/>
      <c r="H1" s="284"/>
      <c r="I1" s="284"/>
      <c r="J1" s="3"/>
      <c r="L1" s="43" t="s">
        <v>180</v>
      </c>
      <c r="M1" s="16"/>
      <c r="N1" s="16"/>
      <c r="O1" s="16"/>
    </row>
    <row r="2" spans="2:15" s="37" customFormat="1" ht="22.5" customHeight="1">
      <c r="F2" s="285" t="s">
        <v>551</v>
      </c>
      <c r="G2" s="285"/>
      <c r="H2" s="285"/>
      <c r="I2" s="285"/>
    </row>
    <row r="3" spans="2:15">
      <c r="F3" s="34"/>
      <c r="G3" s="34"/>
      <c r="H3" s="34"/>
      <c r="I3" s="34"/>
    </row>
    <row r="4" spans="2:15"/>
    <row r="5" spans="2:15" ht="57" customHeight="1">
      <c r="B5" s="31" t="s">
        <v>374</v>
      </c>
      <c r="C5" s="305" t="s">
        <v>504</v>
      </c>
      <c r="D5" s="416"/>
      <c r="E5" s="416"/>
      <c r="F5" s="416"/>
      <c r="G5" s="416"/>
      <c r="H5" s="416"/>
      <c r="I5" s="416"/>
      <c r="J5" s="416"/>
      <c r="K5" s="416"/>
      <c r="L5" s="416"/>
      <c r="M5" s="416"/>
      <c r="N5" s="416"/>
      <c r="O5" s="416"/>
    </row>
    <row r="6" spans="2:15"/>
    <row r="7" spans="2:15" ht="30" customHeight="1">
      <c r="C7" s="449" t="s">
        <v>552</v>
      </c>
      <c r="D7" s="450"/>
      <c r="E7" s="450"/>
      <c r="F7" s="450"/>
      <c r="G7" s="450"/>
      <c r="H7" s="450"/>
      <c r="I7" s="450"/>
      <c r="J7" s="450"/>
      <c r="K7" s="450"/>
      <c r="L7" s="450"/>
      <c r="M7" s="450"/>
      <c r="N7" s="450"/>
      <c r="O7" s="451"/>
    </row>
    <row r="8" spans="2:15" ht="15.9" customHeight="1" collapsed="1">
      <c r="C8" s="452" t="s">
        <v>535</v>
      </c>
      <c r="D8" s="453"/>
      <c r="E8" s="453"/>
      <c r="F8" s="453"/>
      <c r="G8" s="453"/>
      <c r="H8" s="453"/>
      <c r="I8" s="453"/>
      <c r="J8" s="453"/>
      <c r="K8" s="453"/>
      <c r="L8" s="453"/>
      <c r="M8" s="453"/>
      <c r="N8" s="453"/>
      <c r="O8" s="454"/>
    </row>
    <row r="9" spans="2:15" ht="15.9" hidden="1" customHeight="1" outlineLevel="1">
      <c r="C9" s="167"/>
      <c r="D9" s="160"/>
      <c r="E9" s="166"/>
      <c r="F9" s="166"/>
      <c r="G9" s="166"/>
      <c r="H9" s="166"/>
      <c r="I9" s="166"/>
      <c r="J9" s="166"/>
      <c r="K9" s="166"/>
      <c r="L9" s="166"/>
      <c r="M9" s="166"/>
      <c r="N9" s="166"/>
      <c r="O9" s="168"/>
    </row>
    <row r="10" spans="2:15" ht="15.6" hidden="1" outlineLevel="1">
      <c r="C10" s="418" t="s">
        <v>407</v>
      </c>
      <c r="D10" s="419"/>
      <c r="E10" s="419"/>
      <c r="F10" s="419"/>
      <c r="G10" s="419"/>
      <c r="H10" s="419"/>
      <c r="I10" s="419"/>
      <c r="J10" s="419"/>
      <c r="K10" s="419"/>
      <c r="L10" s="419"/>
      <c r="M10" s="419"/>
      <c r="N10" s="419"/>
      <c r="O10" s="420"/>
    </row>
    <row r="11" spans="2:15" ht="15.6" hidden="1" outlineLevel="1">
      <c r="C11" s="157"/>
      <c r="D11" s="158"/>
      <c r="E11" s="158"/>
      <c r="F11" s="158"/>
      <c r="G11" s="158"/>
      <c r="H11" s="158"/>
      <c r="I11" s="158"/>
      <c r="J11" s="158"/>
      <c r="K11" s="158"/>
      <c r="L11" s="158"/>
      <c r="M11" s="158"/>
      <c r="N11" s="158"/>
      <c r="O11" s="159"/>
    </row>
    <row r="12" spans="2:15" ht="80.099999999999994" hidden="1" customHeight="1" outlineLevel="1">
      <c r="C12" s="421" t="s">
        <v>406</v>
      </c>
      <c r="D12" s="422"/>
      <c r="E12" s="422"/>
      <c r="F12" s="422"/>
      <c r="G12" s="446" t="s">
        <v>411</v>
      </c>
      <c r="H12" s="446"/>
      <c r="I12" s="446"/>
      <c r="J12" s="446"/>
      <c r="K12" s="446"/>
      <c r="L12" s="446"/>
      <c r="M12" s="446"/>
      <c r="N12" s="446"/>
      <c r="O12" s="447"/>
    </row>
    <row r="13" spans="2:15" ht="15.9" hidden="1" customHeight="1" outlineLevel="1">
      <c r="C13" s="167"/>
      <c r="D13" s="162"/>
      <c r="E13" s="162"/>
      <c r="F13" s="162"/>
      <c r="G13" s="169"/>
      <c r="H13" s="162"/>
      <c r="I13" s="162"/>
      <c r="J13" s="162"/>
      <c r="K13" s="162"/>
      <c r="L13" s="162"/>
      <c r="M13" s="162"/>
      <c r="N13" s="162"/>
      <c r="O13" s="163"/>
    </row>
    <row r="14" spans="2:15" ht="15.9" hidden="1" customHeight="1" outlineLevel="1">
      <c r="C14" s="167"/>
      <c r="D14" s="162"/>
      <c r="E14" s="162"/>
      <c r="F14" s="162"/>
      <c r="G14" s="169"/>
      <c r="H14" s="162"/>
      <c r="I14" s="162"/>
      <c r="J14" s="162"/>
      <c r="K14" s="162"/>
      <c r="L14" s="162"/>
      <c r="M14" s="162"/>
      <c r="N14" s="162"/>
      <c r="O14" s="163"/>
    </row>
    <row r="15" spans="2:15" ht="15.6" hidden="1" outlineLevel="1">
      <c r="C15" s="418" t="s">
        <v>408</v>
      </c>
      <c r="D15" s="419"/>
      <c r="E15" s="419"/>
      <c r="F15" s="419"/>
      <c r="G15" s="419"/>
      <c r="H15" s="419"/>
      <c r="I15" s="419"/>
      <c r="J15" s="419"/>
      <c r="K15" s="419"/>
      <c r="L15" s="419"/>
      <c r="M15" s="419"/>
      <c r="N15" s="419"/>
      <c r="O15" s="420"/>
    </row>
    <row r="16" spans="2:15" ht="15.6" hidden="1" outlineLevel="1">
      <c r="C16" s="157"/>
      <c r="D16" s="158"/>
      <c r="E16" s="158"/>
      <c r="F16" s="158"/>
      <c r="G16" s="158"/>
      <c r="H16" s="158"/>
      <c r="I16" s="158"/>
      <c r="J16" s="158"/>
      <c r="K16" s="158"/>
      <c r="L16" s="158"/>
      <c r="M16" s="158"/>
      <c r="N16" s="158"/>
      <c r="O16" s="159"/>
    </row>
    <row r="17" spans="3:15" hidden="1" outlineLevel="1">
      <c r="C17" s="421" t="s">
        <v>409</v>
      </c>
      <c r="D17" s="422"/>
      <c r="E17" s="422"/>
      <c r="F17" s="422"/>
      <c r="G17" s="446" t="s">
        <v>445</v>
      </c>
      <c r="H17" s="446"/>
      <c r="I17" s="446"/>
      <c r="J17" s="446"/>
      <c r="K17" s="446"/>
      <c r="L17" s="446"/>
      <c r="M17" s="446"/>
      <c r="N17" s="446"/>
      <c r="O17" s="447"/>
    </row>
    <row r="18" spans="3:15" ht="30" hidden="1" customHeight="1" outlineLevel="1">
      <c r="C18" s="421" t="s">
        <v>410</v>
      </c>
      <c r="D18" s="422"/>
      <c r="E18" s="422"/>
      <c r="F18" s="422"/>
      <c r="G18" s="446" t="s">
        <v>446</v>
      </c>
      <c r="H18" s="446"/>
      <c r="I18" s="446"/>
      <c r="J18" s="446"/>
      <c r="K18" s="446"/>
      <c r="L18" s="446"/>
      <c r="M18" s="446"/>
      <c r="N18" s="446"/>
      <c r="O18" s="447"/>
    </row>
    <row r="19" spans="3:15" hidden="1" outlineLevel="1">
      <c r="C19" s="167"/>
      <c r="D19" s="162"/>
      <c r="E19" s="162"/>
      <c r="F19" s="162"/>
      <c r="G19" s="162"/>
      <c r="H19" s="162"/>
      <c r="I19" s="162"/>
      <c r="J19" s="162"/>
      <c r="K19" s="162"/>
      <c r="L19" s="162"/>
      <c r="M19" s="162"/>
      <c r="N19" s="162"/>
      <c r="O19" s="123"/>
    </row>
    <row r="20" spans="3:15" hidden="1" outlineLevel="1">
      <c r="C20" s="167"/>
      <c r="D20" s="162"/>
      <c r="E20" s="162"/>
      <c r="F20" s="162"/>
      <c r="G20" s="162"/>
      <c r="H20" s="162"/>
      <c r="I20" s="162"/>
      <c r="J20" s="162"/>
      <c r="K20" s="162"/>
      <c r="L20" s="162"/>
      <c r="M20" s="162"/>
      <c r="N20" s="162"/>
      <c r="O20" s="123"/>
    </row>
    <row r="21" spans="3:15" ht="15.6" hidden="1" outlineLevel="1">
      <c r="C21" s="418" t="s">
        <v>412</v>
      </c>
      <c r="D21" s="419"/>
      <c r="E21" s="419"/>
      <c r="F21" s="419"/>
      <c r="G21" s="419"/>
      <c r="H21" s="419"/>
      <c r="I21" s="419"/>
      <c r="J21" s="419"/>
      <c r="K21" s="419"/>
      <c r="L21" s="419"/>
      <c r="M21" s="419"/>
      <c r="N21" s="419"/>
      <c r="O21" s="420"/>
    </row>
    <row r="22" spans="3:15" hidden="1" outlineLevel="1">
      <c r="C22" s="167"/>
      <c r="D22" s="162"/>
      <c r="E22" s="162"/>
      <c r="F22" s="162"/>
      <c r="G22" s="162"/>
      <c r="H22" s="162"/>
      <c r="I22" s="162"/>
      <c r="J22" s="162"/>
      <c r="K22" s="162"/>
      <c r="L22" s="162"/>
      <c r="M22" s="162"/>
      <c r="N22" s="162"/>
      <c r="O22" s="123"/>
    </row>
    <row r="23" spans="3:15" ht="15" hidden="1" customHeight="1" outlineLevel="1">
      <c r="C23" s="421" t="s">
        <v>413</v>
      </c>
      <c r="D23" s="422"/>
      <c r="E23" s="422"/>
      <c r="F23" s="422"/>
      <c r="G23" s="446" t="s">
        <v>425</v>
      </c>
      <c r="H23" s="446"/>
      <c r="I23" s="446"/>
      <c r="J23" s="446"/>
      <c r="K23" s="446"/>
      <c r="L23" s="446"/>
      <c r="M23" s="446"/>
      <c r="N23" s="446"/>
      <c r="O23" s="447"/>
    </row>
    <row r="24" spans="3:15" hidden="1" outlineLevel="1">
      <c r="C24" s="421" t="s">
        <v>414</v>
      </c>
      <c r="D24" s="422"/>
      <c r="E24" s="422"/>
      <c r="F24" s="422"/>
      <c r="G24" s="446" t="s">
        <v>417</v>
      </c>
      <c r="H24" s="446"/>
      <c r="I24" s="446"/>
      <c r="J24" s="446"/>
      <c r="K24" s="446"/>
      <c r="L24" s="446"/>
      <c r="M24" s="446"/>
      <c r="N24" s="446"/>
      <c r="O24" s="447"/>
    </row>
    <row r="25" spans="3:15" hidden="1" outlineLevel="1">
      <c r="C25" s="421" t="s">
        <v>415</v>
      </c>
      <c r="D25" s="422"/>
      <c r="E25" s="422"/>
      <c r="F25" s="422"/>
      <c r="G25" s="446" t="s">
        <v>418</v>
      </c>
      <c r="H25" s="446"/>
      <c r="I25" s="446"/>
      <c r="J25" s="446"/>
      <c r="K25" s="446"/>
      <c r="L25" s="446"/>
      <c r="M25" s="446"/>
      <c r="N25" s="446"/>
      <c r="O25" s="447"/>
    </row>
    <row r="26" spans="3:15" hidden="1" outlineLevel="1">
      <c r="C26" s="421" t="s">
        <v>416</v>
      </c>
      <c r="D26" s="422"/>
      <c r="E26" s="422"/>
      <c r="F26" s="422"/>
      <c r="G26" s="446" t="s">
        <v>419</v>
      </c>
      <c r="H26" s="446"/>
      <c r="I26" s="446"/>
      <c r="J26" s="446"/>
      <c r="K26" s="446"/>
      <c r="L26" s="446"/>
      <c r="M26" s="446"/>
      <c r="N26" s="446"/>
      <c r="O26" s="447"/>
    </row>
    <row r="27" spans="3:15" hidden="1" outlineLevel="1">
      <c r="C27" s="167"/>
      <c r="D27" s="122"/>
      <c r="E27" s="122"/>
      <c r="F27" s="122"/>
      <c r="G27" s="122"/>
      <c r="H27" s="122"/>
      <c r="I27" s="122"/>
      <c r="J27" s="122"/>
      <c r="K27" s="122"/>
      <c r="L27" s="122"/>
      <c r="M27" s="122"/>
      <c r="N27" s="122"/>
      <c r="O27" s="170"/>
    </row>
    <row r="28" spans="3:15" hidden="1" outlineLevel="1">
      <c r="C28" s="167"/>
      <c r="D28" s="162"/>
      <c r="E28" s="162"/>
      <c r="F28" s="162"/>
      <c r="G28" s="162"/>
      <c r="H28" s="162"/>
      <c r="I28" s="162"/>
      <c r="J28" s="162"/>
      <c r="K28" s="162"/>
      <c r="L28" s="162"/>
      <c r="M28" s="162"/>
      <c r="N28" s="162"/>
      <c r="O28" s="123"/>
    </row>
    <row r="29" spans="3:15" ht="15.6" hidden="1" outlineLevel="1">
      <c r="C29" s="418" t="s">
        <v>426</v>
      </c>
      <c r="D29" s="419"/>
      <c r="E29" s="419"/>
      <c r="F29" s="419"/>
      <c r="G29" s="419"/>
      <c r="H29" s="419"/>
      <c r="I29" s="419"/>
      <c r="J29" s="419"/>
      <c r="K29" s="419"/>
      <c r="L29" s="419"/>
      <c r="M29" s="419"/>
      <c r="N29" s="419"/>
      <c r="O29" s="420"/>
    </row>
    <row r="30" spans="3:15" hidden="1" outlineLevel="1">
      <c r="C30" s="167"/>
      <c r="D30" s="162"/>
      <c r="E30" s="162"/>
      <c r="F30" s="162"/>
      <c r="G30" s="162"/>
      <c r="H30" s="162"/>
      <c r="I30" s="162"/>
      <c r="J30" s="162"/>
      <c r="K30" s="162"/>
      <c r="L30" s="162"/>
      <c r="M30" s="162"/>
      <c r="N30" s="162"/>
      <c r="O30" s="123"/>
    </row>
    <row r="31" spans="3:15" ht="30" hidden="1" customHeight="1" outlineLevel="1">
      <c r="C31" s="421" t="s">
        <v>420</v>
      </c>
      <c r="D31" s="422"/>
      <c r="E31" s="422"/>
      <c r="F31" s="422"/>
      <c r="G31" s="446" t="s">
        <v>424</v>
      </c>
      <c r="H31" s="446"/>
      <c r="I31" s="446"/>
      <c r="J31" s="446"/>
      <c r="K31" s="446"/>
      <c r="L31" s="446"/>
      <c r="M31" s="446"/>
      <c r="N31" s="446"/>
      <c r="O31" s="447"/>
    </row>
    <row r="32" spans="3:15" hidden="1" outlineLevel="1">
      <c r="C32" s="421" t="s">
        <v>421</v>
      </c>
      <c r="D32" s="422"/>
      <c r="E32" s="422"/>
      <c r="F32" s="422"/>
      <c r="G32" s="448" t="s">
        <v>423</v>
      </c>
      <c r="H32" s="446"/>
      <c r="I32" s="446"/>
      <c r="J32" s="446"/>
      <c r="K32" s="446"/>
      <c r="L32" s="446"/>
      <c r="M32" s="446"/>
      <c r="N32" s="446"/>
      <c r="O32" s="447"/>
    </row>
    <row r="33" spans="3:15" hidden="1" outlineLevel="1">
      <c r="C33" s="421" t="s">
        <v>422</v>
      </c>
      <c r="D33" s="422"/>
      <c r="E33" s="422"/>
      <c r="F33" s="422"/>
      <c r="G33" s="448" t="s">
        <v>444</v>
      </c>
      <c r="H33" s="446"/>
      <c r="I33" s="446"/>
      <c r="J33" s="446"/>
      <c r="K33" s="446"/>
      <c r="L33" s="446"/>
      <c r="M33" s="446"/>
      <c r="N33" s="446"/>
      <c r="O33" s="447"/>
    </row>
    <row r="34" spans="3:15" hidden="1" outlineLevel="1">
      <c r="C34" s="167"/>
      <c r="D34" s="162"/>
      <c r="E34" s="162"/>
      <c r="F34" s="162"/>
      <c r="G34" s="162"/>
      <c r="H34" s="162"/>
      <c r="I34" s="162"/>
      <c r="J34" s="162"/>
      <c r="K34" s="162"/>
      <c r="L34" s="162"/>
      <c r="M34" s="162"/>
      <c r="N34" s="162"/>
      <c r="O34" s="123"/>
    </row>
    <row r="35" spans="3:15" hidden="1" outlineLevel="1">
      <c r="C35" s="167"/>
      <c r="D35" s="162"/>
      <c r="E35" s="162"/>
      <c r="F35" s="162"/>
      <c r="G35" s="162"/>
      <c r="H35" s="162"/>
      <c r="I35" s="162"/>
      <c r="J35" s="162"/>
      <c r="K35" s="162"/>
      <c r="L35" s="162"/>
      <c r="M35" s="162"/>
      <c r="N35" s="162"/>
      <c r="O35" s="123"/>
    </row>
    <row r="36" spans="3:15" ht="15.6" hidden="1" outlineLevel="1">
      <c r="C36" s="418" t="s">
        <v>436</v>
      </c>
      <c r="D36" s="419"/>
      <c r="E36" s="419"/>
      <c r="F36" s="419"/>
      <c r="G36" s="419"/>
      <c r="H36" s="419"/>
      <c r="I36" s="419"/>
      <c r="J36" s="419"/>
      <c r="K36" s="419"/>
      <c r="L36" s="419"/>
      <c r="M36" s="419"/>
      <c r="N36" s="419"/>
      <c r="O36" s="420"/>
    </row>
    <row r="37" spans="3:15" hidden="1" outlineLevel="1">
      <c r="C37" s="167"/>
      <c r="D37" s="162"/>
      <c r="E37" s="162"/>
      <c r="F37" s="162"/>
      <c r="G37" s="162"/>
      <c r="H37" s="162"/>
      <c r="I37" s="162"/>
      <c r="J37" s="162"/>
      <c r="K37" s="162"/>
      <c r="L37" s="162"/>
      <c r="M37" s="162"/>
      <c r="N37" s="162"/>
      <c r="O37" s="123"/>
    </row>
    <row r="38" spans="3:15" ht="45" hidden="1" customHeight="1" outlineLevel="1">
      <c r="C38" s="421" t="s">
        <v>427</v>
      </c>
      <c r="D38" s="422"/>
      <c r="E38" s="422"/>
      <c r="F38" s="422"/>
      <c r="G38" s="446" t="s">
        <v>438</v>
      </c>
      <c r="H38" s="446"/>
      <c r="I38" s="446"/>
      <c r="J38" s="446"/>
      <c r="K38" s="446"/>
      <c r="L38" s="446"/>
      <c r="M38" s="446"/>
      <c r="N38" s="446"/>
      <c r="O38" s="447"/>
    </row>
    <row r="39" spans="3:15" hidden="1" outlineLevel="1">
      <c r="C39" s="421" t="s">
        <v>428</v>
      </c>
      <c r="D39" s="422"/>
      <c r="E39" s="422"/>
      <c r="F39" s="422"/>
      <c r="G39" s="446" t="s">
        <v>439</v>
      </c>
      <c r="H39" s="446"/>
      <c r="I39" s="446"/>
      <c r="J39" s="446"/>
      <c r="K39" s="446"/>
      <c r="L39" s="446"/>
      <c r="M39" s="446"/>
      <c r="N39" s="446"/>
      <c r="O39" s="447"/>
    </row>
    <row r="40" spans="3:15" hidden="1" outlineLevel="1">
      <c r="C40" s="167"/>
      <c r="D40" s="162"/>
      <c r="E40" s="162"/>
      <c r="F40" s="162"/>
      <c r="G40" s="162"/>
      <c r="H40" s="162"/>
      <c r="I40" s="162"/>
      <c r="J40" s="162"/>
      <c r="K40" s="162"/>
      <c r="L40" s="162"/>
      <c r="M40" s="162"/>
      <c r="N40" s="162"/>
      <c r="O40" s="123"/>
    </row>
    <row r="41" spans="3:15" hidden="1" outlineLevel="1">
      <c r="C41" s="167"/>
      <c r="D41" s="162"/>
      <c r="E41" s="162"/>
      <c r="F41" s="162"/>
      <c r="G41" s="162"/>
      <c r="H41" s="162"/>
      <c r="I41" s="162"/>
      <c r="J41" s="162"/>
      <c r="K41" s="162"/>
      <c r="L41" s="162"/>
      <c r="M41" s="162"/>
      <c r="N41" s="162"/>
      <c r="O41" s="123"/>
    </row>
    <row r="42" spans="3:15" ht="15.6" hidden="1" outlineLevel="1">
      <c r="C42" s="418" t="s">
        <v>435</v>
      </c>
      <c r="D42" s="419"/>
      <c r="E42" s="419"/>
      <c r="F42" s="419"/>
      <c r="G42" s="419"/>
      <c r="H42" s="419"/>
      <c r="I42" s="419"/>
      <c r="J42" s="419"/>
      <c r="K42" s="419"/>
      <c r="L42" s="419"/>
      <c r="M42" s="419"/>
      <c r="N42" s="419"/>
      <c r="O42" s="420"/>
    </row>
    <row r="43" spans="3:15" hidden="1" outlineLevel="1">
      <c r="C43" s="167"/>
      <c r="D43" s="162"/>
      <c r="E43" s="162"/>
      <c r="F43" s="162"/>
      <c r="G43" s="162"/>
      <c r="H43" s="162"/>
      <c r="I43" s="162"/>
      <c r="J43" s="162"/>
      <c r="K43" s="162"/>
      <c r="L43" s="162"/>
      <c r="M43" s="162"/>
      <c r="N43" s="162"/>
      <c r="O43" s="123"/>
    </row>
    <row r="44" spans="3:15" hidden="1" outlineLevel="1">
      <c r="C44" s="421" t="s">
        <v>429</v>
      </c>
      <c r="D44" s="422"/>
      <c r="E44" s="422"/>
      <c r="F44" s="422"/>
      <c r="G44" s="446" t="s">
        <v>437</v>
      </c>
      <c r="H44" s="446"/>
      <c r="I44" s="446"/>
      <c r="J44" s="446"/>
      <c r="K44" s="446"/>
      <c r="L44" s="446"/>
      <c r="M44" s="446"/>
      <c r="N44" s="446"/>
      <c r="O44" s="447"/>
    </row>
    <row r="45" spans="3:15" hidden="1" outlineLevel="1">
      <c r="C45" s="421" t="s">
        <v>430</v>
      </c>
      <c r="D45" s="422"/>
      <c r="E45" s="422"/>
      <c r="F45" s="422"/>
      <c r="G45" s="446" t="s">
        <v>440</v>
      </c>
      <c r="H45" s="446"/>
      <c r="I45" s="446"/>
      <c r="J45" s="446"/>
      <c r="K45" s="446"/>
      <c r="L45" s="446"/>
      <c r="M45" s="446"/>
      <c r="N45" s="446"/>
      <c r="O45" s="447"/>
    </row>
    <row r="46" spans="3:15" hidden="1" outlineLevel="1">
      <c r="C46" s="167"/>
      <c r="D46" s="162"/>
      <c r="E46" s="162"/>
      <c r="F46" s="162"/>
      <c r="G46" s="162"/>
      <c r="H46" s="162"/>
      <c r="I46" s="162"/>
      <c r="J46" s="162"/>
      <c r="K46" s="162"/>
      <c r="L46" s="162"/>
      <c r="M46" s="162"/>
      <c r="N46" s="162"/>
      <c r="O46" s="123"/>
    </row>
    <row r="47" spans="3:15" hidden="1" outlineLevel="1">
      <c r="C47" s="167"/>
      <c r="D47" s="162"/>
      <c r="E47" s="162"/>
      <c r="F47" s="162"/>
      <c r="G47" s="162"/>
      <c r="H47" s="162"/>
      <c r="I47" s="162"/>
      <c r="J47" s="162"/>
      <c r="K47" s="162"/>
      <c r="L47" s="162"/>
      <c r="M47" s="162"/>
      <c r="N47" s="162"/>
      <c r="O47" s="123"/>
    </row>
    <row r="48" spans="3:15" ht="15.6" hidden="1" outlineLevel="1">
      <c r="C48" s="418" t="s">
        <v>434</v>
      </c>
      <c r="D48" s="419"/>
      <c r="E48" s="419"/>
      <c r="F48" s="419"/>
      <c r="G48" s="419"/>
      <c r="H48" s="419"/>
      <c r="I48" s="419"/>
      <c r="J48" s="419"/>
      <c r="K48" s="419"/>
      <c r="L48" s="419"/>
      <c r="M48" s="419"/>
      <c r="N48" s="419"/>
      <c r="O48" s="420"/>
    </row>
    <row r="49" spans="2:15" hidden="1" outlineLevel="1">
      <c r="C49" s="167"/>
      <c r="D49" s="162"/>
      <c r="E49" s="162"/>
      <c r="F49" s="162"/>
      <c r="G49" s="162"/>
      <c r="H49" s="162"/>
      <c r="I49" s="162"/>
      <c r="J49" s="162"/>
      <c r="K49" s="162"/>
      <c r="L49" s="162"/>
      <c r="M49" s="162"/>
      <c r="N49" s="162"/>
      <c r="O49" s="123"/>
    </row>
    <row r="50" spans="2:15" hidden="1" outlineLevel="1">
      <c r="C50" s="421" t="s">
        <v>431</v>
      </c>
      <c r="D50" s="422"/>
      <c r="E50" s="422"/>
      <c r="F50" s="422"/>
      <c r="G50" s="448" t="s">
        <v>441</v>
      </c>
      <c r="H50" s="446"/>
      <c r="I50" s="446"/>
      <c r="J50" s="446"/>
      <c r="K50" s="446"/>
      <c r="L50" s="446"/>
      <c r="M50" s="446"/>
      <c r="N50" s="446"/>
      <c r="O50" s="447"/>
    </row>
    <row r="51" spans="2:15" hidden="1" outlineLevel="1">
      <c r="C51" s="421" t="s">
        <v>432</v>
      </c>
      <c r="D51" s="422"/>
      <c r="E51" s="422"/>
      <c r="F51" s="422"/>
      <c r="G51" s="446" t="s">
        <v>442</v>
      </c>
      <c r="H51" s="446"/>
      <c r="I51" s="446"/>
      <c r="J51" s="446"/>
      <c r="K51" s="446"/>
      <c r="L51" s="446"/>
      <c r="M51" s="446"/>
      <c r="N51" s="446"/>
      <c r="O51" s="447"/>
    </row>
    <row r="52" spans="2:15" hidden="1" outlineLevel="1">
      <c r="C52" s="421" t="s">
        <v>433</v>
      </c>
      <c r="D52" s="422"/>
      <c r="E52" s="422"/>
      <c r="F52" s="422"/>
      <c r="G52" s="446" t="s">
        <v>443</v>
      </c>
      <c r="H52" s="446"/>
      <c r="I52" s="446"/>
      <c r="J52" s="446"/>
      <c r="K52" s="446"/>
      <c r="L52" s="446"/>
      <c r="M52" s="446"/>
      <c r="N52" s="446"/>
      <c r="O52" s="447"/>
    </row>
    <row r="53" spans="2:15" hidden="1" outlineLevel="1">
      <c r="C53" s="167"/>
      <c r="D53" s="162"/>
      <c r="E53" s="162"/>
      <c r="F53" s="162"/>
      <c r="G53" s="162"/>
      <c r="H53" s="162"/>
      <c r="I53" s="162"/>
      <c r="J53" s="162"/>
      <c r="K53" s="162"/>
      <c r="L53" s="162"/>
      <c r="M53" s="162"/>
      <c r="N53" s="162"/>
      <c r="O53" s="123"/>
    </row>
    <row r="54" spans="2:15" hidden="1" outlineLevel="1">
      <c r="C54" s="171"/>
      <c r="D54" s="164"/>
      <c r="E54" s="164"/>
      <c r="F54" s="164"/>
      <c r="G54" s="164"/>
      <c r="H54" s="164"/>
      <c r="I54" s="164"/>
      <c r="J54" s="164"/>
      <c r="K54" s="164"/>
      <c r="L54" s="164"/>
      <c r="M54" s="164"/>
      <c r="N54" s="164"/>
      <c r="O54" s="165"/>
    </row>
    <row r="55" spans="2:15"/>
    <row r="56" spans="2:15" ht="15.6">
      <c r="C56" s="417" t="s">
        <v>129</v>
      </c>
      <c r="D56" s="417"/>
      <c r="E56" s="417"/>
      <c r="F56" s="417"/>
      <c r="G56" s="417"/>
      <c r="H56" s="417"/>
      <c r="I56" s="417"/>
      <c r="J56" s="417"/>
      <c r="K56" s="417"/>
      <c r="L56" s="417"/>
      <c r="M56" s="417"/>
      <c r="N56" s="417"/>
      <c r="O56" s="417"/>
    </row>
    <row r="57" spans="2:15"/>
    <row r="58" spans="2:15" ht="33" customHeight="1">
      <c r="C58" s="23" t="s">
        <v>148</v>
      </c>
      <c r="D58" s="351" t="s">
        <v>164</v>
      </c>
      <c r="E58" s="353"/>
      <c r="F58" s="23" t="s">
        <v>19</v>
      </c>
      <c r="G58" s="23" t="s">
        <v>150</v>
      </c>
      <c r="H58" s="23" t="s">
        <v>149</v>
      </c>
      <c r="I58" s="351" t="s">
        <v>163</v>
      </c>
      <c r="J58" s="352"/>
      <c r="K58" s="353"/>
      <c r="L58" s="31" t="s">
        <v>218</v>
      </c>
      <c r="M58" s="351" t="s">
        <v>165</v>
      </c>
      <c r="N58" s="352"/>
      <c r="O58" s="353"/>
    </row>
    <row r="59" spans="2:15" s="141" customFormat="1" ht="41.4">
      <c r="C59" s="47" t="s">
        <v>704</v>
      </c>
      <c r="D59" s="336"/>
      <c r="E59" s="338"/>
      <c r="F59" s="269">
        <v>85300</v>
      </c>
      <c r="G59" s="47" t="s">
        <v>575</v>
      </c>
      <c r="H59" s="47"/>
      <c r="I59" s="336" t="s">
        <v>570</v>
      </c>
      <c r="J59" s="337"/>
      <c r="K59" s="338"/>
      <c r="L59" s="47"/>
      <c r="M59" s="354"/>
      <c r="N59" s="355"/>
      <c r="O59" s="356"/>
    </row>
    <row r="60" spans="2:15" s="141" customFormat="1" ht="37.5" customHeight="1">
      <c r="C60" s="47" t="s">
        <v>578</v>
      </c>
      <c r="D60" s="336" t="s">
        <v>579</v>
      </c>
      <c r="E60" s="338"/>
      <c r="F60" s="270">
        <v>210</v>
      </c>
      <c r="G60" s="47" t="s">
        <v>575</v>
      </c>
      <c r="H60" s="47"/>
      <c r="I60" s="336"/>
      <c r="J60" s="337"/>
      <c r="K60" s="338"/>
      <c r="L60" s="47"/>
      <c r="M60" s="336"/>
      <c r="N60" s="337"/>
      <c r="O60" s="338"/>
    </row>
    <row r="61" spans="2:15" s="141" customFormat="1" ht="37.5" customHeight="1">
      <c r="B61" s="455" t="s">
        <v>702</v>
      </c>
      <c r="C61" s="47" t="s">
        <v>580</v>
      </c>
      <c r="D61" s="336" t="s">
        <v>581</v>
      </c>
      <c r="E61" s="338"/>
      <c r="F61" s="250">
        <v>2.4500000000000002</v>
      </c>
      <c r="G61" s="47" t="s">
        <v>172</v>
      </c>
      <c r="H61" s="47"/>
      <c r="I61" s="336" t="s">
        <v>570</v>
      </c>
      <c r="J61" s="337"/>
      <c r="K61" s="338"/>
      <c r="L61" s="47" t="s">
        <v>621</v>
      </c>
      <c r="M61" s="336" t="s">
        <v>582</v>
      </c>
      <c r="N61" s="337"/>
      <c r="O61" s="338"/>
    </row>
    <row r="62" spans="2:15" s="141" customFormat="1" ht="37.5" customHeight="1">
      <c r="B62" s="455"/>
      <c r="C62" s="47" t="s">
        <v>615</v>
      </c>
      <c r="D62" s="336" t="s">
        <v>584</v>
      </c>
      <c r="E62" s="338"/>
      <c r="F62" s="250">
        <f>F61*F59/1000</f>
        <v>208.98500000000004</v>
      </c>
      <c r="G62" s="47" t="s">
        <v>172</v>
      </c>
      <c r="H62" s="47"/>
      <c r="I62" s="336" t="s">
        <v>570</v>
      </c>
      <c r="J62" s="337"/>
      <c r="K62" s="338"/>
      <c r="L62" s="47" t="s">
        <v>621</v>
      </c>
      <c r="M62" s="336"/>
      <c r="N62" s="337"/>
      <c r="O62" s="338"/>
    </row>
    <row r="63" spans="2:15" s="141" customFormat="1" ht="37.5" customHeight="1">
      <c r="B63" s="455"/>
      <c r="C63" s="47" t="s">
        <v>616</v>
      </c>
      <c r="D63" s="336" t="s">
        <v>581</v>
      </c>
      <c r="E63" s="338"/>
      <c r="F63" s="250">
        <v>404</v>
      </c>
      <c r="G63" s="47" t="s">
        <v>172</v>
      </c>
      <c r="H63" s="47"/>
      <c r="I63" s="336" t="s">
        <v>570</v>
      </c>
      <c r="J63" s="337"/>
      <c r="K63" s="338"/>
      <c r="L63" s="47" t="s">
        <v>621</v>
      </c>
      <c r="M63" s="336"/>
      <c r="N63" s="337"/>
      <c r="O63" s="338"/>
    </row>
    <row r="64" spans="2:15" s="141" customFormat="1" ht="37.5" customHeight="1">
      <c r="B64" s="455"/>
      <c r="C64" s="47" t="s">
        <v>617</v>
      </c>
      <c r="D64" s="336" t="s">
        <v>584</v>
      </c>
      <c r="E64" s="338"/>
      <c r="F64" s="250">
        <f>(F63*(F59/150))/1000</f>
        <v>229.7413333333333</v>
      </c>
      <c r="G64" s="47" t="s">
        <v>172</v>
      </c>
      <c r="H64" s="47"/>
      <c r="I64" s="336" t="s">
        <v>570</v>
      </c>
      <c r="J64" s="337"/>
      <c r="K64" s="338"/>
      <c r="L64" s="47" t="s">
        <v>621</v>
      </c>
      <c r="M64" s="336"/>
      <c r="N64" s="337"/>
      <c r="O64" s="338"/>
    </row>
    <row r="65" spans="2:15" s="141" customFormat="1" ht="37.5" customHeight="1">
      <c r="B65" s="455"/>
      <c r="C65" s="47" t="s">
        <v>618</v>
      </c>
      <c r="D65" s="336" t="s">
        <v>581</v>
      </c>
      <c r="E65" s="338"/>
      <c r="F65" s="250">
        <v>680</v>
      </c>
      <c r="G65" s="47" t="s">
        <v>172</v>
      </c>
      <c r="H65" s="47"/>
      <c r="I65" s="336" t="s">
        <v>570</v>
      </c>
      <c r="J65" s="337"/>
      <c r="K65" s="338"/>
      <c r="L65" s="47" t="s">
        <v>621</v>
      </c>
      <c r="M65" s="336"/>
      <c r="N65" s="337"/>
      <c r="O65" s="338"/>
    </row>
    <row r="66" spans="2:15" s="141" customFormat="1" ht="37.5" customHeight="1">
      <c r="B66" s="455"/>
      <c r="C66" s="47" t="s">
        <v>583</v>
      </c>
      <c r="D66" s="336" t="s">
        <v>584</v>
      </c>
      <c r="E66" s="338"/>
      <c r="F66" s="250">
        <f>(F65/1000)*(F59/150)</f>
        <v>386.69333333333333</v>
      </c>
      <c r="G66" s="47" t="s">
        <v>172</v>
      </c>
      <c r="H66" s="47"/>
      <c r="I66" s="336" t="s">
        <v>570</v>
      </c>
      <c r="J66" s="337"/>
      <c r="K66" s="338"/>
      <c r="L66" s="47" t="s">
        <v>621</v>
      </c>
      <c r="M66" s="336"/>
      <c r="N66" s="337"/>
      <c r="O66" s="338"/>
    </row>
    <row r="67" spans="2:15" s="141" customFormat="1" ht="37.5" customHeight="1">
      <c r="B67" s="455"/>
      <c r="C67" s="47" t="s">
        <v>585</v>
      </c>
      <c r="D67" s="336" t="s">
        <v>579</v>
      </c>
      <c r="E67" s="338"/>
      <c r="F67" s="250">
        <v>110</v>
      </c>
      <c r="G67" s="47" t="s">
        <v>172</v>
      </c>
      <c r="H67" s="47"/>
      <c r="I67" s="336" t="s">
        <v>570</v>
      </c>
      <c r="J67" s="337"/>
      <c r="K67" s="338"/>
      <c r="L67" s="47" t="s">
        <v>622</v>
      </c>
      <c r="M67" s="336"/>
      <c r="N67" s="337"/>
      <c r="O67" s="338"/>
    </row>
    <row r="68" spans="2:15" s="141" customFormat="1" ht="37.5" customHeight="1">
      <c r="B68" s="456" t="s">
        <v>703</v>
      </c>
      <c r="C68" s="47" t="s">
        <v>650</v>
      </c>
      <c r="D68" s="336" t="s">
        <v>581</v>
      </c>
      <c r="E68" s="338"/>
      <c r="F68" s="250">
        <v>248</v>
      </c>
      <c r="G68" s="47" t="s">
        <v>173</v>
      </c>
      <c r="H68" s="47"/>
      <c r="I68" s="336" t="s">
        <v>570</v>
      </c>
      <c r="J68" s="337"/>
      <c r="K68" s="338"/>
      <c r="L68" s="47" t="s">
        <v>602</v>
      </c>
      <c r="M68" s="336"/>
      <c r="N68" s="337"/>
      <c r="O68" s="338"/>
    </row>
    <row r="69" spans="2:15" s="141" customFormat="1" ht="37.5" customHeight="1">
      <c r="B69" s="457"/>
      <c r="C69" s="47" t="s">
        <v>651</v>
      </c>
      <c r="D69" s="336" t="s">
        <v>652</v>
      </c>
      <c r="E69" s="338"/>
      <c r="F69" s="250">
        <f>(F68*(F59/75)/F70)/1000</f>
        <v>28.205866666666662</v>
      </c>
      <c r="G69" s="47" t="s">
        <v>173</v>
      </c>
      <c r="H69" s="47"/>
      <c r="I69" s="336" t="s">
        <v>570</v>
      </c>
      <c r="J69" s="337"/>
      <c r="K69" s="338"/>
      <c r="L69" s="47" t="s">
        <v>602</v>
      </c>
      <c r="M69" s="336"/>
      <c r="N69" s="337"/>
      <c r="O69" s="338"/>
    </row>
    <row r="70" spans="2:15" s="141" customFormat="1" ht="37.5" customHeight="1">
      <c r="B70" s="457"/>
      <c r="C70" s="47" t="s">
        <v>653</v>
      </c>
      <c r="D70" s="336" t="s">
        <v>654</v>
      </c>
      <c r="E70" s="338"/>
      <c r="F70" s="250">
        <v>10</v>
      </c>
      <c r="G70" s="47" t="s">
        <v>173</v>
      </c>
      <c r="H70" s="47"/>
      <c r="I70" s="336" t="s">
        <v>570</v>
      </c>
      <c r="J70" s="337"/>
      <c r="K70" s="338"/>
      <c r="L70" s="47" t="s">
        <v>602</v>
      </c>
      <c r="M70" s="336"/>
      <c r="N70" s="337"/>
      <c r="O70" s="338"/>
    </row>
    <row r="71" spans="2:15" s="141" customFormat="1" ht="37.5" customHeight="1">
      <c r="B71" s="457"/>
      <c r="C71" s="47" t="s">
        <v>655</v>
      </c>
      <c r="D71" s="336" t="s">
        <v>581</v>
      </c>
      <c r="E71" s="338"/>
      <c r="F71" s="250">
        <v>156</v>
      </c>
      <c r="G71" s="47" t="s">
        <v>173</v>
      </c>
      <c r="H71" s="47"/>
      <c r="I71" s="336" t="s">
        <v>570</v>
      </c>
      <c r="J71" s="337"/>
      <c r="K71" s="338"/>
      <c r="L71" s="47" t="s">
        <v>602</v>
      </c>
      <c r="M71" s="336"/>
      <c r="N71" s="337"/>
      <c r="O71" s="338"/>
    </row>
    <row r="72" spans="2:15" s="141" customFormat="1" ht="37.5" customHeight="1">
      <c r="B72" s="457"/>
      <c r="C72" s="47" t="s">
        <v>656</v>
      </c>
      <c r="D72" s="336" t="s">
        <v>652</v>
      </c>
      <c r="E72" s="338"/>
      <c r="F72" s="250">
        <f>(F71*(F59/75)/F73)/1000</f>
        <v>25.346285714285713</v>
      </c>
      <c r="G72" s="47" t="s">
        <v>173</v>
      </c>
      <c r="H72" s="47"/>
      <c r="I72" s="336" t="s">
        <v>570</v>
      </c>
      <c r="J72" s="337"/>
      <c r="K72" s="338"/>
      <c r="L72" s="47" t="s">
        <v>602</v>
      </c>
      <c r="M72" s="336"/>
      <c r="N72" s="337"/>
      <c r="O72" s="338"/>
    </row>
    <row r="73" spans="2:15" s="141" customFormat="1" ht="37.5" customHeight="1">
      <c r="B73" s="457"/>
      <c r="C73" s="47" t="s">
        <v>657</v>
      </c>
      <c r="D73" s="336" t="s">
        <v>654</v>
      </c>
      <c r="E73" s="338"/>
      <c r="F73" s="250">
        <v>7</v>
      </c>
      <c r="G73" s="47" t="s">
        <v>173</v>
      </c>
      <c r="H73" s="47"/>
      <c r="I73" s="336" t="s">
        <v>570</v>
      </c>
      <c r="J73" s="337"/>
      <c r="K73" s="338"/>
      <c r="L73" s="47" t="s">
        <v>602</v>
      </c>
      <c r="M73" s="336"/>
      <c r="N73" s="337"/>
      <c r="O73" s="338"/>
    </row>
    <row r="74" spans="2:15" s="141" customFormat="1" ht="37.5" customHeight="1">
      <c r="B74" s="457"/>
      <c r="C74" s="47" t="s">
        <v>658</v>
      </c>
      <c r="D74" s="336" t="s">
        <v>581</v>
      </c>
      <c r="E74" s="338"/>
      <c r="F74" s="250">
        <v>102</v>
      </c>
      <c r="G74" s="47" t="s">
        <v>173</v>
      </c>
      <c r="H74" s="47"/>
      <c r="I74" s="336" t="s">
        <v>570</v>
      </c>
      <c r="J74" s="337"/>
      <c r="K74" s="338"/>
      <c r="L74" s="47" t="s">
        <v>602</v>
      </c>
      <c r="M74" s="336"/>
      <c r="N74" s="337"/>
      <c r="O74" s="338"/>
    </row>
    <row r="75" spans="2:15" s="141" customFormat="1" ht="37.5" customHeight="1">
      <c r="B75" s="457"/>
      <c r="C75" s="47" t="s">
        <v>659</v>
      </c>
      <c r="D75" s="336" t="s">
        <v>652</v>
      </c>
      <c r="E75" s="338"/>
      <c r="F75" s="250">
        <f>(F74*(F59/75)/F76)/1000</f>
        <v>5.8003999999999998</v>
      </c>
      <c r="G75" s="47" t="s">
        <v>173</v>
      </c>
      <c r="H75" s="47"/>
      <c r="I75" s="336" t="s">
        <v>570</v>
      </c>
      <c r="J75" s="337"/>
      <c r="K75" s="338"/>
      <c r="L75" s="47" t="s">
        <v>602</v>
      </c>
      <c r="M75" s="336"/>
      <c r="N75" s="337"/>
      <c r="O75" s="338"/>
    </row>
    <row r="76" spans="2:15" s="141" customFormat="1" ht="37.5" customHeight="1">
      <c r="B76" s="457"/>
      <c r="C76" s="47" t="s">
        <v>660</v>
      </c>
      <c r="D76" s="336" t="s">
        <v>654</v>
      </c>
      <c r="E76" s="338"/>
      <c r="F76" s="250">
        <v>20</v>
      </c>
      <c r="G76" s="47" t="s">
        <v>173</v>
      </c>
      <c r="H76" s="47"/>
      <c r="I76" s="336" t="s">
        <v>570</v>
      </c>
      <c r="J76" s="337"/>
      <c r="K76" s="338"/>
      <c r="L76" s="47" t="s">
        <v>602</v>
      </c>
      <c r="M76" s="336"/>
      <c r="N76" s="337"/>
      <c r="O76" s="338"/>
    </row>
    <row r="77" spans="2:15" s="141" customFormat="1" ht="37.5" customHeight="1">
      <c r="B77" s="457"/>
      <c r="C77" s="47" t="s">
        <v>661</v>
      </c>
      <c r="D77" s="336" t="s">
        <v>581</v>
      </c>
      <c r="E77" s="338"/>
      <c r="F77" s="250">
        <v>110</v>
      </c>
      <c r="G77" s="47" t="s">
        <v>173</v>
      </c>
      <c r="H77" s="47"/>
      <c r="I77" s="336" t="s">
        <v>570</v>
      </c>
      <c r="J77" s="337"/>
      <c r="K77" s="338"/>
      <c r="L77" s="47" t="s">
        <v>602</v>
      </c>
      <c r="M77" s="336"/>
      <c r="N77" s="337"/>
      <c r="O77" s="338"/>
    </row>
    <row r="78" spans="2:15" s="141" customFormat="1" ht="37.5" customHeight="1">
      <c r="B78" s="457"/>
      <c r="C78" s="47" t="s">
        <v>662</v>
      </c>
      <c r="D78" s="336" t="s">
        <v>652</v>
      </c>
      <c r="E78" s="338"/>
      <c r="F78" s="250">
        <f>(F77*(F59/75)/F79)/1000</f>
        <v>6.2553333333333327</v>
      </c>
      <c r="G78" s="47" t="s">
        <v>173</v>
      </c>
      <c r="H78" s="47"/>
      <c r="I78" s="336" t="s">
        <v>570</v>
      </c>
      <c r="J78" s="337"/>
      <c r="K78" s="338"/>
      <c r="L78" s="47" t="s">
        <v>602</v>
      </c>
      <c r="M78" s="336" t="s">
        <v>624</v>
      </c>
      <c r="N78" s="337"/>
      <c r="O78" s="338"/>
    </row>
    <row r="79" spans="2:15" s="141" customFormat="1">
      <c r="B79" s="457"/>
      <c r="C79" s="47" t="s">
        <v>663</v>
      </c>
      <c r="D79" s="336" t="s">
        <v>654</v>
      </c>
      <c r="E79" s="338"/>
      <c r="F79" s="250">
        <v>20</v>
      </c>
      <c r="G79" s="47" t="s">
        <v>173</v>
      </c>
      <c r="H79" s="47"/>
      <c r="I79" s="336" t="s">
        <v>570</v>
      </c>
      <c r="J79" s="337"/>
      <c r="K79" s="338"/>
      <c r="L79" s="47" t="s">
        <v>602</v>
      </c>
      <c r="M79" s="336"/>
      <c r="N79" s="337"/>
      <c r="O79" s="338"/>
    </row>
    <row r="80" spans="2:15" s="141" customFormat="1" ht="27" customHeight="1">
      <c r="B80" s="457"/>
      <c r="C80" s="47" t="s">
        <v>664</v>
      </c>
      <c r="D80" s="336" t="s">
        <v>370</v>
      </c>
      <c r="E80" s="338"/>
      <c r="F80" s="268">
        <v>0.95</v>
      </c>
      <c r="G80" s="47" t="s">
        <v>173</v>
      </c>
      <c r="H80" s="47"/>
      <c r="I80" s="336" t="s">
        <v>570</v>
      </c>
      <c r="J80" s="337"/>
      <c r="K80" s="338"/>
      <c r="L80" s="47" t="s">
        <v>610</v>
      </c>
      <c r="M80" s="336"/>
      <c r="N80" s="337"/>
      <c r="O80" s="338"/>
    </row>
    <row r="81" spans="2:15" s="141" customFormat="1" ht="37.5" customHeight="1">
      <c r="B81" s="457"/>
      <c r="C81" s="47" t="s">
        <v>665</v>
      </c>
      <c r="D81" s="336" t="s">
        <v>579</v>
      </c>
      <c r="E81" s="338"/>
      <c r="F81" s="250">
        <v>200</v>
      </c>
      <c r="G81" s="47" t="s">
        <v>173</v>
      </c>
      <c r="H81" s="47"/>
      <c r="I81" s="336" t="s">
        <v>570</v>
      </c>
      <c r="J81" s="337"/>
      <c r="K81" s="338"/>
      <c r="L81" s="47" t="s">
        <v>603</v>
      </c>
      <c r="M81" s="336"/>
      <c r="N81" s="337"/>
      <c r="O81" s="338"/>
    </row>
    <row r="82" spans="2:15" s="141" customFormat="1" ht="35.25" customHeight="1">
      <c r="B82" s="457"/>
      <c r="C82" s="47" t="s">
        <v>666</v>
      </c>
      <c r="D82" s="336"/>
      <c r="E82" s="338"/>
      <c r="F82" s="251" t="s">
        <v>619</v>
      </c>
      <c r="G82" s="47" t="s">
        <v>173</v>
      </c>
      <c r="H82" s="47"/>
      <c r="I82" s="336" t="s">
        <v>570</v>
      </c>
      <c r="J82" s="337"/>
      <c r="K82" s="338"/>
      <c r="L82" s="47" t="s">
        <v>609</v>
      </c>
      <c r="M82" s="336"/>
      <c r="N82" s="337"/>
      <c r="O82" s="338"/>
    </row>
    <row r="83" spans="2:15" s="141" customFormat="1" ht="27.6">
      <c r="B83" s="458"/>
      <c r="C83" s="45" t="s">
        <v>667</v>
      </c>
      <c r="D83" s="423" t="s">
        <v>370</v>
      </c>
      <c r="E83" s="424"/>
      <c r="F83" s="252">
        <v>0.5</v>
      </c>
      <c r="G83" s="45" t="s">
        <v>173</v>
      </c>
      <c r="H83" s="45"/>
      <c r="I83" s="423" t="s">
        <v>620</v>
      </c>
      <c r="J83" s="459"/>
      <c r="K83" s="424"/>
      <c r="L83" s="206" t="s">
        <v>609</v>
      </c>
      <c r="M83" s="372" t="s">
        <v>623</v>
      </c>
      <c r="N83" s="373"/>
      <c r="O83" s="376"/>
    </row>
    <row r="84" spans="2:15"/>
    <row r="85" spans="2:15" ht="15.6">
      <c r="C85" s="417" t="s">
        <v>171</v>
      </c>
      <c r="D85" s="417"/>
      <c r="E85" s="417"/>
      <c r="F85" s="417"/>
      <c r="G85" s="417"/>
      <c r="H85" s="417"/>
      <c r="I85" s="417"/>
      <c r="J85" s="417"/>
      <c r="K85" s="417"/>
      <c r="L85" s="417"/>
      <c r="M85" s="417"/>
      <c r="N85" s="417"/>
      <c r="O85" s="417"/>
    </row>
    <row r="86" spans="2:15"/>
    <row r="87" spans="2:15" ht="33" customHeight="1">
      <c r="C87" s="23" t="s">
        <v>148</v>
      </c>
      <c r="D87" s="351" t="s">
        <v>164</v>
      </c>
      <c r="E87" s="352"/>
      <c r="F87" s="23" t="s">
        <v>19</v>
      </c>
      <c r="G87" s="23" t="s">
        <v>150</v>
      </c>
      <c r="H87" s="23" t="s">
        <v>149</v>
      </c>
      <c r="I87" s="351" t="s">
        <v>163</v>
      </c>
      <c r="J87" s="352"/>
      <c r="K87" s="353"/>
      <c r="L87" s="31" t="s">
        <v>218</v>
      </c>
      <c r="M87" s="351" t="s">
        <v>165</v>
      </c>
      <c r="N87" s="352"/>
      <c r="O87" s="353"/>
    </row>
    <row r="88" spans="2:15" s="141" customFormat="1" ht="45.75" customHeight="1">
      <c r="C88" s="47" t="s">
        <v>625</v>
      </c>
      <c r="D88" s="354" t="s">
        <v>646</v>
      </c>
      <c r="E88" s="356"/>
      <c r="F88" s="253">
        <v>5.6439000000000004</v>
      </c>
      <c r="G88" s="46" t="s">
        <v>575</v>
      </c>
      <c r="H88" s="47"/>
      <c r="I88" s="336" t="s">
        <v>638</v>
      </c>
      <c r="J88" s="337"/>
      <c r="K88" s="338"/>
      <c r="L88" s="239"/>
      <c r="M88" s="336" t="s">
        <v>582</v>
      </c>
      <c r="N88" s="337"/>
      <c r="O88" s="338"/>
    </row>
    <row r="89" spans="2:15" s="141" customFormat="1" ht="30" customHeight="1">
      <c r="C89" s="47" t="s">
        <v>626</v>
      </c>
      <c r="D89" s="336" t="s">
        <v>646</v>
      </c>
      <c r="E89" s="338"/>
      <c r="F89" s="253">
        <v>0.91900000000000004</v>
      </c>
      <c r="G89" s="46" t="s">
        <v>575</v>
      </c>
      <c r="H89" s="47"/>
      <c r="I89" s="336" t="s">
        <v>639</v>
      </c>
      <c r="J89" s="337"/>
      <c r="K89" s="338"/>
      <c r="L89" s="239"/>
      <c r="M89" s="336"/>
      <c r="N89" s="337"/>
      <c r="O89" s="338"/>
    </row>
    <row r="90" spans="2:15" s="141" customFormat="1" ht="30" customHeight="1">
      <c r="C90" s="47" t="s">
        <v>627</v>
      </c>
      <c r="D90" s="336" t="s">
        <v>646</v>
      </c>
      <c r="E90" s="338"/>
      <c r="F90" s="253">
        <v>1.06</v>
      </c>
      <c r="G90" s="46" t="s">
        <v>575</v>
      </c>
      <c r="H90" s="47"/>
      <c r="I90" s="336" t="s">
        <v>639</v>
      </c>
      <c r="J90" s="337"/>
      <c r="K90" s="338"/>
      <c r="L90" s="239"/>
      <c r="M90" s="336"/>
      <c r="N90" s="337"/>
      <c r="O90" s="338"/>
    </row>
    <row r="91" spans="2:15" s="141" customFormat="1" ht="30" customHeight="1">
      <c r="C91" s="47" t="s">
        <v>628</v>
      </c>
      <c r="D91" s="336" t="s">
        <v>646</v>
      </c>
      <c r="E91" s="338"/>
      <c r="F91" s="253">
        <v>2.09</v>
      </c>
      <c r="G91" s="46" t="s">
        <v>575</v>
      </c>
      <c r="H91" s="47"/>
      <c r="I91" s="336" t="s">
        <v>639</v>
      </c>
      <c r="J91" s="337"/>
      <c r="K91" s="338"/>
      <c r="L91" s="203"/>
      <c r="M91" s="336" t="s">
        <v>640</v>
      </c>
      <c r="N91" s="337"/>
      <c r="O91" s="338"/>
    </row>
    <row r="92" spans="2:15" s="141" customFormat="1" ht="30" customHeight="1">
      <c r="C92" s="47" t="s">
        <v>629</v>
      </c>
      <c r="D92" s="336" t="s">
        <v>646</v>
      </c>
      <c r="E92" s="338"/>
      <c r="F92" s="253">
        <v>4.6920999999999999</v>
      </c>
      <c r="G92" s="46" t="s">
        <v>575</v>
      </c>
      <c r="H92" s="46"/>
      <c r="I92" s="414" t="s">
        <v>638</v>
      </c>
      <c r="J92" s="370"/>
      <c r="K92" s="415"/>
      <c r="L92" s="205"/>
      <c r="M92" s="336"/>
      <c r="N92" s="337"/>
      <c r="O92" s="338"/>
    </row>
    <row r="93" spans="2:15" s="141" customFormat="1" ht="59.25" customHeight="1">
      <c r="C93" s="47" t="s">
        <v>630</v>
      </c>
      <c r="D93" s="336" t="s">
        <v>647</v>
      </c>
      <c r="E93" s="338"/>
      <c r="F93" s="253">
        <v>0.84699999999999998</v>
      </c>
      <c r="G93" s="46" t="s">
        <v>575</v>
      </c>
      <c r="H93" s="47"/>
      <c r="I93" s="336" t="s">
        <v>639</v>
      </c>
      <c r="J93" s="337"/>
      <c r="K93" s="338"/>
      <c r="L93" s="203"/>
      <c r="M93" s="336" t="s">
        <v>641</v>
      </c>
      <c r="N93" s="337"/>
      <c r="O93" s="338"/>
    </row>
    <row r="94" spans="2:15" s="141" customFormat="1" ht="33.75" customHeight="1">
      <c r="C94" s="47" t="s">
        <v>631</v>
      </c>
      <c r="D94" s="336" t="s">
        <v>648</v>
      </c>
      <c r="E94" s="338"/>
      <c r="F94" s="263">
        <f>F90</f>
        <v>1.06</v>
      </c>
      <c r="G94" s="46" t="s">
        <v>575</v>
      </c>
      <c r="H94" s="47"/>
      <c r="I94" s="414" t="s">
        <v>638</v>
      </c>
      <c r="J94" s="370"/>
      <c r="K94" s="415"/>
      <c r="L94" s="248"/>
      <c r="M94" s="246"/>
      <c r="N94" s="247"/>
      <c r="O94" s="248"/>
    </row>
    <row r="95" spans="2:15" s="141" customFormat="1" ht="87" customHeight="1">
      <c r="C95" s="47" t="s">
        <v>632</v>
      </c>
      <c r="D95" s="336" t="s">
        <v>648</v>
      </c>
      <c r="E95" s="338"/>
      <c r="F95" s="263">
        <f>-((0.82*0.85)*F90)</f>
        <v>-0.73882000000000003</v>
      </c>
      <c r="G95" s="46" t="s">
        <v>575</v>
      </c>
      <c r="H95" s="47"/>
      <c r="I95" s="414" t="s">
        <v>638</v>
      </c>
      <c r="J95" s="370"/>
      <c r="K95" s="415"/>
      <c r="L95" s="248"/>
      <c r="M95" s="336" t="s">
        <v>642</v>
      </c>
      <c r="N95" s="337"/>
      <c r="O95" s="338"/>
    </row>
    <row r="96" spans="2:15" s="141" customFormat="1" ht="32.25" customHeight="1">
      <c r="C96" s="47" t="s">
        <v>633</v>
      </c>
      <c r="D96" s="336" t="s">
        <v>648</v>
      </c>
      <c r="E96" s="338"/>
      <c r="F96" s="253">
        <v>4.6600000000000003E-2</v>
      </c>
      <c r="G96" s="46" t="s">
        <v>575</v>
      </c>
      <c r="H96" s="47"/>
      <c r="I96" s="336" t="s">
        <v>639</v>
      </c>
      <c r="J96" s="337"/>
      <c r="K96" s="338"/>
      <c r="L96" s="248"/>
      <c r="M96" s="336"/>
      <c r="N96" s="337"/>
      <c r="O96" s="338"/>
    </row>
    <row r="97" spans="2:15" s="141" customFormat="1" ht="47.25" customHeight="1">
      <c r="C97" s="47" t="s">
        <v>634</v>
      </c>
      <c r="D97" s="336" t="s">
        <v>648</v>
      </c>
      <c r="E97" s="338"/>
      <c r="F97" s="253">
        <v>-0.28899999999999998</v>
      </c>
      <c r="G97" s="46" t="s">
        <v>575</v>
      </c>
      <c r="H97" s="47"/>
      <c r="I97" s="336" t="s">
        <v>639</v>
      </c>
      <c r="J97" s="337"/>
      <c r="K97" s="338"/>
      <c r="L97" s="248"/>
      <c r="M97" s="336" t="s">
        <v>643</v>
      </c>
      <c r="N97" s="337"/>
      <c r="O97" s="338"/>
    </row>
    <row r="98" spans="2:15" s="141" customFormat="1" ht="30" customHeight="1">
      <c r="C98" s="47" t="s">
        <v>635</v>
      </c>
      <c r="D98" s="336" t="s">
        <v>648</v>
      </c>
      <c r="E98" s="338"/>
      <c r="F98" s="253">
        <v>2.68</v>
      </c>
      <c r="G98" s="46" t="s">
        <v>575</v>
      </c>
      <c r="H98" s="47"/>
      <c r="I98" s="336" t="s">
        <v>639</v>
      </c>
      <c r="J98" s="337"/>
      <c r="K98" s="338"/>
      <c r="L98" s="248"/>
      <c r="M98" s="336"/>
      <c r="N98" s="337"/>
      <c r="O98" s="338"/>
    </row>
    <row r="99" spans="2:15" s="141" customFormat="1" ht="57" customHeight="1">
      <c r="C99" s="47" t="s">
        <v>636</v>
      </c>
      <c r="D99" s="336" t="s">
        <v>648</v>
      </c>
      <c r="E99" s="338"/>
      <c r="F99" s="253">
        <v>-0.626</v>
      </c>
      <c r="G99" s="46" t="s">
        <v>575</v>
      </c>
      <c r="H99" s="47"/>
      <c r="I99" s="336" t="s">
        <v>639</v>
      </c>
      <c r="J99" s="337"/>
      <c r="K99" s="338"/>
      <c r="L99" s="248"/>
      <c r="M99" s="336" t="s">
        <v>644</v>
      </c>
      <c r="N99" s="337"/>
      <c r="O99" s="338"/>
    </row>
    <row r="100" spans="2:15" s="141" customFormat="1" ht="42" customHeight="1">
      <c r="C100" s="45" t="s">
        <v>637</v>
      </c>
      <c r="D100" s="372" t="s">
        <v>645</v>
      </c>
      <c r="E100" s="376"/>
      <c r="F100" s="254">
        <v>0.76300000000000001</v>
      </c>
      <c r="G100" s="45" t="s">
        <v>575</v>
      </c>
      <c r="H100" s="45"/>
      <c r="I100" s="372" t="s">
        <v>639</v>
      </c>
      <c r="J100" s="373"/>
      <c r="K100" s="376"/>
      <c r="L100" s="206"/>
      <c r="M100" s="372"/>
      <c r="N100" s="373"/>
      <c r="O100" s="376"/>
    </row>
    <row r="101" spans="2:15"/>
    <row r="102" spans="2:15" ht="15.6">
      <c r="C102" s="417" t="s">
        <v>373</v>
      </c>
      <c r="D102" s="417"/>
      <c r="E102" s="417"/>
      <c r="F102" s="417"/>
      <c r="G102" s="417"/>
      <c r="H102" s="417"/>
      <c r="I102" s="417"/>
      <c r="J102" s="417"/>
      <c r="K102" s="417"/>
      <c r="L102" s="417"/>
      <c r="M102" s="417"/>
      <c r="N102" s="417"/>
      <c r="O102" s="417"/>
    </row>
    <row r="103" spans="2:15"/>
    <row r="104" spans="2:15" ht="28.8">
      <c r="C104" s="23" t="s">
        <v>148</v>
      </c>
      <c r="D104" s="351" t="s">
        <v>164</v>
      </c>
      <c r="E104" s="352"/>
      <c r="F104" s="23" t="s">
        <v>19</v>
      </c>
      <c r="G104" s="23" t="s">
        <v>150</v>
      </c>
      <c r="H104" s="23" t="s">
        <v>149</v>
      </c>
      <c r="I104" s="351" t="s">
        <v>163</v>
      </c>
      <c r="J104" s="352"/>
      <c r="K104" s="353"/>
      <c r="L104" s="31" t="s">
        <v>218</v>
      </c>
      <c r="M104" s="351" t="s">
        <v>165</v>
      </c>
      <c r="N104" s="352"/>
      <c r="O104" s="353"/>
    </row>
    <row r="105" spans="2:15" s="141" customFormat="1" ht="27.6">
      <c r="C105" s="272" t="s">
        <v>649</v>
      </c>
      <c r="D105" s="313" t="s">
        <v>370</v>
      </c>
      <c r="E105" s="395"/>
      <c r="F105" s="273">
        <v>0.94099999999999995</v>
      </c>
      <c r="G105" s="272" t="s">
        <v>575</v>
      </c>
      <c r="H105" s="272"/>
      <c r="I105" s="313" t="s">
        <v>576</v>
      </c>
      <c r="J105" s="394"/>
      <c r="K105" s="395"/>
      <c r="L105" s="261"/>
      <c r="M105" s="313" t="s">
        <v>577</v>
      </c>
      <c r="N105" s="394"/>
      <c r="O105" s="395"/>
    </row>
    <row r="106" spans="2:15"/>
    <row r="107" spans="2:15" ht="33" customHeight="1">
      <c r="B107" s="119" t="s">
        <v>313</v>
      </c>
      <c r="C107" s="425" t="s">
        <v>340</v>
      </c>
      <c r="D107" s="402"/>
      <c r="E107" s="402"/>
      <c r="F107" s="402"/>
      <c r="G107" s="402"/>
      <c r="H107" s="402"/>
      <c r="I107" s="402"/>
      <c r="J107" s="402"/>
      <c r="K107" s="402"/>
      <c r="L107" s="402"/>
      <c r="M107" s="402"/>
      <c r="N107" s="402"/>
      <c r="O107" s="402"/>
    </row>
    <row r="108" spans="2:15" ht="15" thickBot="1">
      <c r="L108" s="117" t="s">
        <v>293</v>
      </c>
      <c r="N108" s="442" t="s">
        <v>323</v>
      </c>
      <c r="O108" s="442"/>
    </row>
    <row r="109" spans="2:15" ht="15" customHeight="1">
      <c r="C109" s="427" t="s">
        <v>334</v>
      </c>
      <c r="D109" s="428"/>
      <c r="E109" s="429"/>
      <c r="F109" s="426" t="s">
        <v>505</v>
      </c>
      <c r="G109" s="404"/>
      <c r="H109" s="396"/>
      <c r="I109" s="397"/>
      <c r="J109" s="398"/>
      <c r="K109" s="104" t="e">
        <f>VLOOKUP(H109,LISTES!B$186:C$188,2,FALSE)</f>
        <v>#N/A</v>
      </c>
      <c r="L109" s="443"/>
      <c r="M109" s="104">
        <f>IF(ISNUMBER(L109),L109*ABS('8'!H48),0)</f>
        <v>0</v>
      </c>
      <c r="N109" s="436"/>
      <c r="O109" s="437"/>
    </row>
    <row r="110" spans="2:15">
      <c r="C110" s="430"/>
      <c r="D110" s="431"/>
      <c r="E110" s="432"/>
      <c r="F110" s="426" t="s">
        <v>506</v>
      </c>
      <c r="G110" s="404"/>
      <c r="H110" s="396"/>
      <c r="I110" s="397"/>
      <c r="J110" s="398"/>
      <c r="K110" s="104" t="e">
        <f>VLOOKUP(H110,LISTES!B$190:C$192,2,FALSE)</f>
        <v>#N/A</v>
      </c>
      <c r="L110" s="444"/>
      <c r="M110" s="104"/>
      <c r="N110" s="438"/>
      <c r="O110" s="439"/>
    </row>
    <row r="111" spans="2:15" ht="15.9" customHeight="1" thickBot="1">
      <c r="C111" s="433"/>
      <c r="D111" s="434"/>
      <c r="E111" s="435"/>
      <c r="F111" s="426" t="s">
        <v>507</v>
      </c>
      <c r="G111" s="404"/>
      <c r="H111" s="396"/>
      <c r="I111" s="397"/>
      <c r="J111" s="398"/>
      <c r="K111" s="104" t="e">
        <f>VLOOKUP(H111,LISTES!B$194:C$197,2,FALSE)</f>
        <v>#N/A</v>
      </c>
      <c r="L111" s="445"/>
      <c r="M111" s="104"/>
      <c r="N111" s="440"/>
      <c r="O111" s="441"/>
    </row>
    <row r="112" spans="2:15" ht="15" customHeight="1">
      <c r="C112" s="1"/>
      <c r="D112" s="1"/>
      <c r="E112" s="1"/>
      <c r="M112" s="104"/>
      <c r="N112" s="104"/>
    </row>
    <row r="113" spans="3:15" ht="15" customHeight="1">
      <c r="C113" s="427" t="s">
        <v>335</v>
      </c>
      <c r="D113" s="428"/>
      <c r="E113" s="429"/>
      <c r="F113" s="426" t="s">
        <v>505</v>
      </c>
      <c r="G113" s="404"/>
      <c r="H113" s="396"/>
      <c r="I113" s="397"/>
      <c r="J113" s="398"/>
      <c r="K113" s="104" t="e">
        <f>VLOOKUP(H113,LISTES!B$186:C$188,2,FALSE)</f>
        <v>#N/A</v>
      </c>
      <c r="L113" s="443"/>
      <c r="M113" s="104">
        <f>IF(ISNUMBER(L113),L113*ABS('8'!H89),0)</f>
        <v>0</v>
      </c>
      <c r="N113" s="104"/>
    </row>
    <row r="114" spans="3:15">
      <c r="C114" s="430"/>
      <c r="D114" s="431"/>
      <c r="E114" s="432"/>
      <c r="F114" s="426" t="s">
        <v>506</v>
      </c>
      <c r="G114" s="404"/>
      <c r="H114" s="396"/>
      <c r="I114" s="397"/>
      <c r="J114" s="398"/>
      <c r="K114" s="104" t="e">
        <f>VLOOKUP(H114,LISTES!B$190:C$192,2,FALSE)</f>
        <v>#N/A</v>
      </c>
      <c r="L114" s="444"/>
      <c r="M114" s="104"/>
      <c r="N114" s="104"/>
    </row>
    <row r="115" spans="3:15">
      <c r="C115" s="433"/>
      <c r="D115" s="434"/>
      <c r="E115" s="435"/>
      <c r="F115" s="426" t="s">
        <v>507</v>
      </c>
      <c r="G115" s="404"/>
      <c r="H115" s="396"/>
      <c r="I115" s="397"/>
      <c r="J115" s="398"/>
      <c r="K115" s="104" t="e">
        <f>VLOOKUP(H115,LISTES!B$194:C$197,2,FALSE)</f>
        <v>#N/A</v>
      </c>
      <c r="L115" s="445"/>
      <c r="M115" s="104"/>
      <c r="N115" s="104"/>
    </row>
    <row r="116" spans="3:15">
      <c r="C116" s="1"/>
      <c r="D116" s="1"/>
      <c r="E116" s="1"/>
      <c r="M116" s="104"/>
      <c r="N116" s="104"/>
    </row>
    <row r="117" spans="3:15">
      <c r="C117" s="1"/>
      <c r="D117" s="1"/>
      <c r="E117" s="1"/>
    </row>
    <row r="118" spans="3:15"/>
    <row r="119" spans="3:15" hidden="1"/>
    <row r="120" spans="3:15" hidden="1">
      <c r="I120" s="22"/>
      <c r="J120" s="22"/>
      <c r="K120" s="22"/>
      <c r="L120" s="22"/>
      <c r="M120" s="22"/>
      <c r="N120" s="22"/>
      <c r="O120" s="22"/>
    </row>
    <row r="121" spans="3:15" hidden="1"/>
    <row r="122" spans="3:15" hidden="1"/>
    <row r="123" spans="3:15" hidden="1"/>
    <row r="124" spans="3:15" hidden="1"/>
    <row r="125" spans="3:15" hidden="1"/>
    <row r="126" spans="3:15" hidden="1"/>
    <row r="127" spans="3:15" hidden="1"/>
    <row r="128" spans="3:15"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sheetData>
  <mergeCells count="195">
    <mergeCell ref="B61:B67"/>
    <mergeCell ref="B68:B83"/>
    <mergeCell ref="C51:F51"/>
    <mergeCell ref="G51:O51"/>
    <mergeCell ref="C52:F52"/>
    <mergeCell ref="G52:O52"/>
    <mergeCell ref="C36:O36"/>
    <mergeCell ref="C42:O42"/>
    <mergeCell ref="C48:O48"/>
    <mergeCell ref="C38:F38"/>
    <mergeCell ref="G38:O38"/>
    <mergeCell ref="C39:F39"/>
    <mergeCell ref="G39:O39"/>
    <mergeCell ref="C44:F44"/>
    <mergeCell ref="G44:O44"/>
    <mergeCell ref="C45:F45"/>
    <mergeCell ref="G45:O45"/>
    <mergeCell ref="I83:K83"/>
    <mergeCell ref="D74:E74"/>
    <mergeCell ref="D75:E75"/>
    <mergeCell ref="D76:E76"/>
    <mergeCell ref="D77:E77"/>
    <mergeCell ref="D78:E78"/>
    <mergeCell ref="D63:E63"/>
    <mergeCell ref="C7:O7"/>
    <mergeCell ref="C8:O8"/>
    <mergeCell ref="C10:O10"/>
    <mergeCell ref="C12:F12"/>
    <mergeCell ref="G12:O12"/>
    <mergeCell ref="C15:O15"/>
    <mergeCell ref="C17:F17"/>
    <mergeCell ref="G17:O17"/>
    <mergeCell ref="C18:F18"/>
    <mergeCell ref="G18:O18"/>
    <mergeCell ref="C24:F24"/>
    <mergeCell ref="C25:F25"/>
    <mergeCell ref="C26:F26"/>
    <mergeCell ref="G23:O23"/>
    <mergeCell ref="D104:E104"/>
    <mergeCell ref="I104:K104"/>
    <mergeCell ref="M104:O104"/>
    <mergeCell ref="D105:E105"/>
    <mergeCell ref="I105:K105"/>
    <mergeCell ref="M105:O105"/>
    <mergeCell ref="C102:O102"/>
    <mergeCell ref="G24:O24"/>
    <mergeCell ref="G25:O25"/>
    <mergeCell ref="G26:O26"/>
    <mergeCell ref="C29:O29"/>
    <mergeCell ref="C31:F31"/>
    <mergeCell ref="C32:F32"/>
    <mergeCell ref="C33:F33"/>
    <mergeCell ref="G31:O31"/>
    <mergeCell ref="G32:O32"/>
    <mergeCell ref="G33:O33"/>
    <mergeCell ref="C50:F50"/>
    <mergeCell ref="G50:O50"/>
    <mergeCell ref="C85:O85"/>
    <mergeCell ref="H115:J115"/>
    <mergeCell ref="C107:O107"/>
    <mergeCell ref="F109:G109"/>
    <mergeCell ref="F110:G110"/>
    <mergeCell ref="F111:G111"/>
    <mergeCell ref="C109:E111"/>
    <mergeCell ref="N109:O111"/>
    <mergeCell ref="N108:O108"/>
    <mergeCell ref="H110:J110"/>
    <mergeCell ref="H109:J109"/>
    <mergeCell ref="C113:E115"/>
    <mergeCell ref="H111:J111"/>
    <mergeCell ref="L109:L111"/>
    <mergeCell ref="F113:G113"/>
    <mergeCell ref="H113:J113"/>
    <mergeCell ref="F114:G114"/>
    <mergeCell ref="H114:J114"/>
    <mergeCell ref="L113:L115"/>
    <mergeCell ref="F115:G115"/>
    <mergeCell ref="D83:E83"/>
    <mergeCell ref="M83:O83"/>
    <mergeCell ref="D87:E87"/>
    <mergeCell ref="I87:K87"/>
    <mergeCell ref="D100:E100"/>
    <mergeCell ref="I100:K100"/>
    <mergeCell ref="M93:O93"/>
    <mergeCell ref="M100:O100"/>
    <mergeCell ref="D92:E92"/>
    <mergeCell ref="I92:K92"/>
    <mergeCell ref="M92:O92"/>
    <mergeCell ref="M95:O95"/>
    <mergeCell ref="M96:O96"/>
    <mergeCell ref="M97:O97"/>
    <mergeCell ref="M98:O98"/>
    <mergeCell ref="M99:O99"/>
    <mergeCell ref="D94:E94"/>
    <mergeCell ref="D95:E95"/>
    <mergeCell ref="D96:E96"/>
    <mergeCell ref="D97:E97"/>
    <mergeCell ref="D98:E98"/>
    <mergeCell ref="D99:E99"/>
    <mergeCell ref="I96:K96"/>
    <mergeCell ref="I93:K93"/>
    <mergeCell ref="F1:I1"/>
    <mergeCell ref="D82:E82"/>
    <mergeCell ref="I82:K82"/>
    <mergeCell ref="D81:E81"/>
    <mergeCell ref="I81:K81"/>
    <mergeCell ref="D80:E80"/>
    <mergeCell ref="I80:K80"/>
    <mergeCell ref="C5:O5"/>
    <mergeCell ref="D58:E58"/>
    <mergeCell ref="D59:E59"/>
    <mergeCell ref="C56:O56"/>
    <mergeCell ref="M58:O58"/>
    <mergeCell ref="M82:O82"/>
    <mergeCell ref="F2:I2"/>
    <mergeCell ref="I58:K58"/>
    <mergeCell ref="I59:K59"/>
    <mergeCell ref="M59:O59"/>
    <mergeCell ref="M80:O80"/>
    <mergeCell ref="D79:E79"/>
    <mergeCell ref="C21:O21"/>
    <mergeCell ref="C23:F23"/>
    <mergeCell ref="I79:K79"/>
    <mergeCell ref="M81:O81"/>
    <mergeCell ref="M79:O79"/>
    <mergeCell ref="M91:O91"/>
    <mergeCell ref="D88:E88"/>
    <mergeCell ref="I88:K88"/>
    <mergeCell ref="D91:E91"/>
    <mergeCell ref="I91:K91"/>
    <mergeCell ref="D90:E90"/>
    <mergeCell ref="I90:K90"/>
    <mergeCell ref="D89:E89"/>
    <mergeCell ref="I89:K89"/>
    <mergeCell ref="M89:O89"/>
    <mergeCell ref="M88:O88"/>
    <mergeCell ref="M90:O90"/>
    <mergeCell ref="M87:O87"/>
    <mergeCell ref="D93:E93"/>
    <mergeCell ref="D60:E60"/>
    <mergeCell ref="D61:E61"/>
    <mergeCell ref="D62:E62"/>
    <mergeCell ref="D73:E73"/>
    <mergeCell ref="D64:E64"/>
    <mergeCell ref="D65:E65"/>
    <mergeCell ref="D66:E66"/>
    <mergeCell ref="D67:E67"/>
    <mergeCell ref="D68:E68"/>
    <mergeCell ref="D69:E69"/>
    <mergeCell ref="D70:E70"/>
    <mergeCell ref="D71:E71"/>
    <mergeCell ref="D72:E72"/>
    <mergeCell ref="I60:K60"/>
    <mergeCell ref="I61:K61"/>
    <mergeCell ref="I62:K62"/>
    <mergeCell ref="I63:K63"/>
    <mergeCell ref="I64:K64"/>
    <mergeCell ref="I65:K65"/>
    <mergeCell ref="I66:K66"/>
    <mergeCell ref="I67:K67"/>
    <mergeCell ref="I68:K68"/>
    <mergeCell ref="M78:O78"/>
    <mergeCell ref="I69:K69"/>
    <mergeCell ref="I70:K70"/>
    <mergeCell ref="I71:K71"/>
    <mergeCell ref="I72:K72"/>
    <mergeCell ref="I73:K73"/>
    <mergeCell ref="I74:K74"/>
    <mergeCell ref="I75:K75"/>
    <mergeCell ref="I76:K76"/>
    <mergeCell ref="I77:K77"/>
    <mergeCell ref="I97:K97"/>
    <mergeCell ref="I98:K98"/>
    <mergeCell ref="I99:K99"/>
    <mergeCell ref="I94:K94"/>
    <mergeCell ref="I95:K95"/>
    <mergeCell ref="I78:K78"/>
    <mergeCell ref="M60:O60"/>
    <mergeCell ref="M61:O61"/>
    <mergeCell ref="M62:O62"/>
    <mergeCell ref="M63:O63"/>
    <mergeCell ref="M64:O64"/>
    <mergeCell ref="M65:O65"/>
    <mergeCell ref="M66:O66"/>
    <mergeCell ref="M67:O67"/>
    <mergeCell ref="M68:O68"/>
    <mergeCell ref="M69:O69"/>
    <mergeCell ref="M70:O70"/>
    <mergeCell ref="M71:O71"/>
    <mergeCell ref="M72:O72"/>
    <mergeCell ref="M73:O73"/>
    <mergeCell ref="M74:O74"/>
    <mergeCell ref="M75:O75"/>
    <mergeCell ref="M76:O76"/>
    <mergeCell ref="M77:O77"/>
  </mergeCells>
  <hyperlinks>
    <hyperlink ref="C1" location="NOTICE!A1" display="NOTICE"/>
    <hyperlink ref="L1" location="SYNTHESE!A1" display="SYNTHESE"/>
    <hyperlink ref="C12" r:id="rId1"/>
    <hyperlink ref="C17" r:id="rId2"/>
    <hyperlink ref="C18" r:id="rId3"/>
    <hyperlink ref="C23" r:id="rId4"/>
    <hyperlink ref="C24" r:id="rId5"/>
    <hyperlink ref="C25" r:id="rId6"/>
    <hyperlink ref="C26" r:id="rId7"/>
    <hyperlink ref="C31" r:id="rId8"/>
    <hyperlink ref="C32" r:id="rId9"/>
    <hyperlink ref="C33" r:id="rId10"/>
    <hyperlink ref="C38" r:id="rId11"/>
    <hyperlink ref="C39" r:id="rId12"/>
    <hyperlink ref="C44" r:id="rId13"/>
    <hyperlink ref="C45" r:id="rId14"/>
    <hyperlink ref="C50" r:id="rId15"/>
    <hyperlink ref="C51" r:id="rId16"/>
    <hyperlink ref="C52" r:id="rId17"/>
  </hyperlinks>
  <pageMargins left="0.7" right="0.7" top="0.75" bottom="0.75" header="0.3" footer="0.3"/>
  <pageSetup paperSize="9" orientation="portrait" r:id="rId18"/>
  <ignoredErrors>
    <ignoredError sqref="K109:K116" evalError="1"/>
  </ignoredErrors>
  <drawing r:id="rId19"/>
  <legacyDrawing r:id="rId20"/>
  <extLst>
    <ext xmlns:x14="http://schemas.microsoft.com/office/spreadsheetml/2009/9/main" uri="{CCE6A557-97BC-4b89-ADB6-D9C93CAAB3DF}">
      <x14:dataValidations xmlns:xm="http://schemas.microsoft.com/office/excel/2006/main" count="4">
        <x14:dataValidation type="list" allowBlank="1" showInputMessage="1">
          <x14:formula1>
            <xm:f>LISTES!$B$194:$B$197</xm:f>
          </x14:formula1>
          <xm:sqref>H111:J111 H115:J115</xm:sqref>
        </x14:dataValidation>
        <x14:dataValidation type="list" allowBlank="1" showInputMessage="1">
          <x14:formula1>
            <xm:f>LISTES!$B$186:$B$188</xm:f>
          </x14:formula1>
          <xm:sqref>H109:J109 H113:J113</xm:sqref>
        </x14:dataValidation>
        <x14:dataValidation type="list" allowBlank="1" showInputMessage="1">
          <x14:formula1>
            <xm:f>LISTES!$B$190:$B$192</xm:f>
          </x14:formula1>
          <xm:sqref>H110:J110 H114:J114</xm:sqref>
        </x14:dataValidation>
        <x14:dataValidation type="list" allowBlank="1" showInputMessage="1">
          <x14:formula1>
            <xm:f>LISTES!$B$181:$B$183</xm:f>
          </x14:formula1>
          <xm:sqref>G105 G88:G100 G59:G83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F64A1"/>
    <outlinePr summaryBelow="0" summaryRight="0"/>
  </sheetPr>
  <dimension ref="A1:N415"/>
  <sheetViews>
    <sheetView showGridLines="0" topLeftCell="B1" zoomScaleNormal="100" workbookViewId="0">
      <pane ySplit="1" topLeftCell="A41" activePane="bottomLeft" state="frozen"/>
      <selection pane="bottomLeft" activeCell="C3" sqref="C3"/>
    </sheetView>
  </sheetViews>
  <sheetFormatPr baseColWidth="10" defaultColWidth="0" defaultRowHeight="14.4" zeroHeight="1" outlineLevelRow="1"/>
  <cols>
    <col min="1" max="2" width="5.33203125" style="2" customWidth="1"/>
    <col min="3" max="3" width="21.6640625" style="2" customWidth="1"/>
    <col min="4" max="5" width="3" style="2" customWidth="1"/>
    <col min="6" max="9" width="21.6640625" style="2" customWidth="1"/>
    <col min="10" max="11" width="3" style="2" customWidth="1"/>
    <col min="12" max="12" width="3.6640625" style="2" customWidth="1"/>
    <col min="13" max="13" width="21.6640625" style="2" customWidth="1"/>
    <col min="14" max="14" width="5.33203125" style="2" customWidth="1"/>
    <col min="15" max="16384" width="11.44140625" style="2" hidden="1"/>
  </cols>
  <sheetData>
    <row r="1" spans="2:13" s="1" customFormat="1" ht="24.9" customHeight="1">
      <c r="C1" s="43" t="s">
        <v>179</v>
      </c>
      <c r="D1" s="2"/>
      <c r="F1" s="284"/>
      <c r="G1" s="284"/>
      <c r="H1" s="284"/>
      <c r="I1" s="284"/>
      <c r="J1" s="3"/>
      <c r="M1" s="43" t="s">
        <v>180</v>
      </c>
    </row>
    <row r="2" spans="2:13" s="37" customFormat="1" ht="22.5" customHeight="1">
      <c r="F2" s="285" t="s">
        <v>553</v>
      </c>
      <c r="G2" s="285"/>
      <c r="H2" s="285"/>
      <c r="I2" s="285"/>
    </row>
    <row r="3" spans="2:13">
      <c r="F3" s="34"/>
      <c r="G3" s="34"/>
      <c r="H3" s="34"/>
      <c r="I3" s="34"/>
    </row>
    <row r="4" spans="2:13">
      <c r="F4" s="34"/>
      <c r="G4" s="34"/>
      <c r="H4" s="34"/>
      <c r="I4" s="34"/>
    </row>
    <row r="5" spans="2:13" s="51" customFormat="1" ht="33" customHeight="1">
      <c r="B5" s="23" t="s">
        <v>206</v>
      </c>
      <c r="C5" s="305" t="s">
        <v>342</v>
      </c>
      <c r="D5" s="393"/>
      <c r="E5" s="393"/>
      <c r="F5" s="393"/>
      <c r="G5" s="393"/>
      <c r="H5" s="393"/>
      <c r="I5" s="393"/>
      <c r="J5" s="393"/>
      <c r="K5" s="393"/>
      <c r="L5" s="393"/>
      <c r="M5" s="393"/>
    </row>
    <row r="6" spans="2:13"/>
    <row r="7" spans="2:13">
      <c r="C7" s="351" t="s">
        <v>402</v>
      </c>
      <c r="D7" s="352"/>
      <c r="E7" s="352"/>
      <c r="F7" s="352"/>
      <c r="G7" s="352"/>
      <c r="H7" s="491" t="s">
        <v>404</v>
      </c>
      <c r="I7" s="492"/>
    </row>
    <row r="8" spans="2:13"/>
    <row r="9" spans="2:13" ht="15.6">
      <c r="C9" s="470" t="s">
        <v>705</v>
      </c>
      <c r="D9" s="471"/>
      <c r="E9" s="471"/>
      <c r="F9" s="471"/>
      <c r="G9" s="471"/>
      <c r="H9" s="471"/>
      <c r="I9" s="471"/>
      <c r="J9" s="472">
        <f>H48</f>
        <v>-3597.7821103322403</v>
      </c>
      <c r="K9" s="472"/>
      <c r="L9" s="472"/>
      <c r="M9" s="118" t="str">
        <f>"kgCO2e"&amp;IF($H$7=LISTES!$B$200," / an","")</f>
        <v>kgCO2e / an</v>
      </c>
    </row>
    <row r="10" spans="2:13">
      <c r="C10" s="477" t="s">
        <v>534</v>
      </c>
      <c r="D10" s="478"/>
      <c r="E10" s="478"/>
      <c r="F10" s="478"/>
      <c r="G10" s="478"/>
      <c r="H10" s="478"/>
      <c r="I10" s="478"/>
      <c r="J10" s="478"/>
      <c r="K10" s="478"/>
      <c r="L10" s="478"/>
      <c r="M10" s="479"/>
    </row>
    <row r="11" spans="2:13" outlineLevel="1"/>
    <row r="12" spans="2:13" ht="33" customHeight="1" outlineLevel="1">
      <c r="C12" s="473" t="s">
        <v>371</v>
      </c>
      <c r="D12" s="352"/>
      <c r="E12" s="352"/>
      <c r="F12" s="353"/>
      <c r="G12" s="31" t="s">
        <v>164</v>
      </c>
      <c r="H12" s="31" t="s">
        <v>166</v>
      </c>
      <c r="I12" s="31" t="s">
        <v>167</v>
      </c>
      <c r="J12" s="351" t="s">
        <v>165</v>
      </c>
      <c r="K12" s="352"/>
      <c r="L12" s="352"/>
      <c r="M12" s="353"/>
    </row>
    <row r="13" spans="2:13" ht="14.1" customHeight="1" outlineLevel="1">
      <c r="C13" s="354" t="s">
        <v>615</v>
      </c>
      <c r="D13" s="355"/>
      <c r="E13" s="355"/>
      <c r="F13" s="356"/>
      <c r="G13" s="215" t="str">
        <f>IF(C13="","",VLOOKUP(C13,'7'!$C$59:$G$83,2,FALSE))</f>
        <v>kg/an</v>
      </c>
      <c r="H13" s="215" t="str">
        <f>IF(C13="","",IF(OR(VLOOKUP(C13,'7'!$C$59:$G$83,5,FALSE)=LISTES!B$182,VLOOKUP(C13,'7'!$C$59:$G$83,5,FALSE)=LISTES!B$183),VLOOKUP(C13,'7'!$C$59:$G$83,4,FALSE),""))</f>
        <v/>
      </c>
      <c r="I13" s="255">
        <f>IF(C13="","",IF(OR(VLOOKUP(C13,'7'!$C$59:$G$83,5,FALSE)=LISTES!B$181,VLOOKUP(C13,'7'!$C$59:$G$83,5,FALSE)=LISTES!B$183),VLOOKUP(C13,'7'!$C$59:$G$83,4,FALSE),""))</f>
        <v>208.98500000000004</v>
      </c>
      <c r="J13" s="354"/>
      <c r="K13" s="355"/>
      <c r="L13" s="355"/>
      <c r="M13" s="356"/>
    </row>
    <row r="14" spans="2:13" ht="14.1" customHeight="1" outlineLevel="1">
      <c r="C14" s="336" t="s">
        <v>617</v>
      </c>
      <c r="D14" s="337"/>
      <c r="E14" s="337"/>
      <c r="F14" s="338"/>
      <c r="G14" s="216" t="str">
        <f>IF(C14="","",VLOOKUP(C14,'7'!$C$59:$G$83,2,FALSE))</f>
        <v>kg/an</v>
      </c>
      <c r="H14" s="216" t="str">
        <f>IF(C14="","",IF(OR(VLOOKUP(C14,'7'!$C$59:$G$83,5,FALSE)=LISTES!B$182,VLOOKUP(C14,'7'!$C$59:$G$83,5,FALSE)=LISTES!B$183),VLOOKUP(C14,'7'!$C$59:$G$83,4,FALSE),""))</f>
        <v/>
      </c>
      <c r="I14" s="256">
        <f>IF(C14="","",IF(OR(VLOOKUP(C14,'7'!$C$59:$G$83,5,FALSE)=LISTES!B$181,VLOOKUP(C14,'7'!$C$59:$G$83,5,FALSE)=LISTES!B$183),VLOOKUP(C14,'7'!$C$59:$G$83,4,FALSE),""))</f>
        <v>229.7413333333333</v>
      </c>
      <c r="J14" s="336"/>
      <c r="K14" s="337"/>
      <c r="L14" s="337"/>
      <c r="M14" s="338"/>
    </row>
    <row r="15" spans="2:13" ht="14.1" customHeight="1" outlineLevel="1">
      <c r="C15" s="336" t="s">
        <v>583</v>
      </c>
      <c r="D15" s="337"/>
      <c r="E15" s="337"/>
      <c r="F15" s="338"/>
      <c r="G15" s="216" t="str">
        <f>IF(C15="","",VLOOKUP(C15,'7'!$C$59:$G$83,2,FALSE))</f>
        <v>kg/an</v>
      </c>
      <c r="H15" s="216" t="str">
        <f>IF(C15="","",IF(OR(VLOOKUP(C15,'7'!$C$59:$G$83,5,FALSE)=LISTES!B$182,VLOOKUP(C15,'7'!$C$59:$G$83,5,FALSE)=LISTES!B$183),VLOOKUP(C15,'7'!$C$59:$G$83,4,FALSE),""))</f>
        <v/>
      </c>
      <c r="I15" s="256">
        <f>IF(C15="","",IF(OR(VLOOKUP(C15,'7'!$C$59:$G$83,5,FALSE)=LISTES!B$181,VLOOKUP(C15,'7'!$C$59:$G$83,5,FALSE)=LISTES!B$183),VLOOKUP(C15,'7'!$C$59:$G$83,4,FALSE),""))</f>
        <v>386.69333333333333</v>
      </c>
      <c r="J15" s="336"/>
      <c r="K15" s="337"/>
      <c r="L15" s="337"/>
      <c r="M15" s="338"/>
    </row>
    <row r="16" spans="2:13" ht="14.1" customHeight="1" outlineLevel="1">
      <c r="C16" s="372" t="s">
        <v>585</v>
      </c>
      <c r="D16" s="373"/>
      <c r="E16" s="373"/>
      <c r="F16" s="376"/>
      <c r="G16" s="265" t="str">
        <f>IF(C16="","",VLOOKUP(C16,'7'!$C$59:$G$83,2,FALSE))</f>
        <v>km</v>
      </c>
      <c r="H16" s="265" t="str">
        <f>IF(C16="","",IF(OR(VLOOKUP(C16,'7'!$C$59:$G$83,5,FALSE)=LISTES!B$182,VLOOKUP(C16,'7'!$C$59:$G$83,5,FALSE)=LISTES!B$183),VLOOKUP(C16,'7'!$C$59:$G$83,4,FALSE),""))</f>
        <v/>
      </c>
      <c r="I16" s="266">
        <f>IF(C16="","",IF(OR(VLOOKUP(C16,'7'!$C$59:$G$83,5,FALSE)=LISTES!B$181,VLOOKUP(C16,'7'!$C$59:$G$83,5,FALSE)=LISTES!B$183),VLOOKUP(C16,'7'!$C$59:$G$83,4,FALSE),""))</f>
        <v>110</v>
      </c>
      <c r="J16" s="372"/>
      <c r="K16" s="373"/>
      <c r="L16" s="373"/>
      <c r="M16" s="376"/>
    </row>
    <row r="17" spans="3:13" outlineLevel="1"/>
    <row r="18" spans="3:13" ht="33" customHeight="1" outlineLevel="1">
      <c r="C18" s="473" t="s">
        <v>372</v>
      </c>
      <c r="D18" s="352"/>
      <c r="E18" s="352"/>
      <c r="F18" s="353"/>
      <c r="G18" s="31" t="s">
        <v>164</v>
      </c>
      <c r="H18" s="31" t="s">
        <v>166</v>
      </c>
      <c r="I18" s="31" t="s">
        <v>167</v>
      </c>
      <c r="J18" s="351" t="s">
        <v>165</v>
      </c>
      <c r="K18" s="352"/>
      <c r="L18" s="352"/>
      <c r="M18" s="353"/>
    </row>
    <row r="19" spans="3:13" ht="14.1" customHeight="1" outlineLevel="1">
      <c r="C19" s="474" t="s">
        <v>625</v>
      </c>
      <c r="D19" s="475"/>
      <c r="E19" s="475"/>
      <c r="F19" s="476"/>
      <c r="G19" s="215" t="str">
        <f>IF(C19="","",VLOOKUP(C19,'7'!$C$88:$G$100,2,FALSE))</f>
        <v>kgCO2/kg</v>
      </c>
      <c r="H19" s="255">
        <f>IF(C19="","",IF(OR(VLOOKUP(C19,'7'!$C$88:$G$100,5,FALSE)=LISTES!B$182,VLOOKUP(C19,'7'!$C$88:$G$100,5,FALSE)=LISTES!B$183),VLOOKUP(C19,'7'!$C$88:$G$100,4,FALSE),""))</f>
        <v>5.6439000000000004</v>
      </c>
      <c r="I19" s="255">
        <f>IF(C19="","",IF(OR(VLOOKUP(C19,'7'!$C$88:$G$100,5,FALSE)=LISTES!B$181,VLOOKUP(C19,'7'!$C$88:$G$100,5,FALSE)=LISTES!B$183),VLOOKUP(C19,'7'!$C$88:$G$100,4,FALSE),""))</f>
        <v>5.6439000000000004</v>
      </c>
      <c r="J19" s="474"/>
      <c r="K19" s="475"/>
      <c r="L19" s="475"/>
      <c r="M19" s="476"/>
    </row>
    <row r="20" spans="3:13" ht="14.1" customHeight="1" outlineLevel="1">
      <c r="C20" s="336" t="s">
        <v>627</v>
      </c>
      <c r="D20" s="337"/>
      <c r="E20" s="337"/>
      <c r="F20" s="338"/>
      <c r="G20" s="216" t="str">
        <f>IF(C20="","",VLOOKUP(C20,'7'!$C$88:$G$100,2,FALSE))</f>
        <v>kgCO2/kg</v>
      </c>
      <c r="H20" s="256">
        <f>IF(C20="","",IF(OR(VLOOKUP(C20,'7'!$C$88:$G$100,5,FALSE)=LISTES!B$182,VLOOKUP(C20,'7'!$C$88:$G$100,5,FALSE)=LISTES!B$183),VLOOKUP(C20,'7'!$C$88:$G$100,4,FALSE),""))</f>
        <v>1.06</v>
      </c>
      <c r="I20" s="256">
        <f>IF(C20="","",IF(OR(VLOOKUP(C20,'7'!$C$88:$G$100,5,FALSE)=LISTES!B$181,VLOOKUP(C20,'7'!$C$88:$G$100,5,FALSE)=LISTES!B$183),VLOOKUP(C20,'7'!$C$88:$G$100,4,FALSE),""))</f>
        <v>1.06</v>
      </c>
      <c r="J20" s="336"/>
      <c r="K20" s="337"/>
      <c r="L20" s="337"/>
      <c r="M20" s="338"/>
    </row>
    <row r="21" spans="3:13" ht="14.1" customHeight="1" outlineLevel="1">
      <c r="C21" s="336" t="s">
        <v>628</v>
      </c>
      <c r="D21" s="337"/>
      <c r="E21" s="337"/>
      <c r="F21" s="338"/>
      <c r="G21" s="216" t="str">
        <f>IF(C21="","",VLOOKUP(C21,'7'!$C$88:$G$100,2,FALSE))</f>
        <v>kgCO2/kg</v>
      </c>
      <c r="H21" s="256">
        <f>IF(C21="","",IF(OR(VLOOKUP(C21,'7'!$C$88:$G$100,5,FALSE)=LISTES!B$182,VLOOKUP(C21,'7'!$C$88:$G$100,5,FALSE)=LISTES!B$183),VLOOKUP(C21,'7'!$C$88:$G$100,4,FALSE),""))</f>
        <v>2.09</v>
      </c>
      <c r="I21" s="256">
        <f>IF(C21="","",IF(OR(VLOOKUP(C21,'7'!$C$88:$G$100,5,FALSE)=LISTES!B$181,VLOOKUP(C21,'7'!$C$88:$G$100,5,FALSE)=LISTES!B$183),VLOOKUP(C21,'7'!$C$88:$G$100,4,FALSE),""))</f>
        <v>2.09</v>
      </c>
      <c r="J21" s="336"/>
      <c r="K21" s="337"/>
      <c r="L21" s="337"/>
      <c r="M21" s="338"/>
    </row>
    <row r="22" spans="3:13" ht="14.1" customHeight="1" outlineLevel="1">
      <c r="C22" s="336" t="s">
        <v>630</v>
      </c>
      <c r="D22" s="337"/>
      <c r="E22" s="337"/>
      <c r="F22" s="338"/>
      <c r="G22" s="216" t="str">
        <f>IF(C22="","",VLOOKUP(C22,'7'!$C$88:$G$100,2,FALSE))</f>
        <v>kgCO2e/tonne.km</v>
      </c>
      <c r="H22" s="256">
        <f>IF(C22="","",IF(OR(VLOOKUP(C22,'7'!$C$88:$G$100,5,FALSE)=LISTES!B$182,VLOOKUP(C22,'7'!$C$88:$G$100,5,FALSE)=LISTES!B$183),VLOOKUP(C22,'7'!$C$88:$G$100,4,FALSE),""))</f>
        <v>0.84699999999999998</v>
      </c>
      <c r="I22" s="256">
        <f>IF(C22="","",IF(OR(VLOOKUP(C22,'7'!$C$88:$G$100,5,FALSE)=LISTES!B$181,VLOOKUP(C22,'7'!$C$88:$G$100,5,FALSE)=LISTES!B$183),VLOOKUP(C22,'7'!$C$88:$G$100,4,FALSE),""))</f>
        <v>0.84699999999999998</v>
      </c>
      <c r="J22" s="336"/>
      <c r="K22" s="337"/>
      <c r="L22" s="337"/>
      <c r="M22" s="338"/>
    </row>
    <row r="23" spans="3:13" ht="14.1" customHeight="1" outlineLevel="1">
      <c r="C23" s="336" t="s">
        <v>631</v>
      </c>
      <c r="D23" s="337"/>
      <c r="E23" s="337"/>
      <c r="F23" s="338"/>
      <c r="G23" s="216" t="str">
        <f>IF(C23="","",VLOOKUP(C23,'7'!$C$88:$G$100,2,FALSE))</f>
        <v>kgCO2e/kg</v>
      </c>
      <c r="H23" s="256">
        <f>IF(C23="","",IF(OR(VLOOKUP(C23,'7'!$C$88:$G$100,5,FALSE)=LISTES!B$182,VLOOKUP(C23,'7'!$C$88:$G$100,5,FALSE)=LISTES!B$183),VLOOKUP(C23,'7'!$C$88:$G$100,4,FALSE),""))</f>
        <v>1.06</v>
      </c>
      <c r="I23" s="256">
        <f>IF(C23="","",IF(OR(VLOOKUP(C23,'7'!$C$88:$G$100,5,FALSE)=LISTES!B$181,VLOOKUP(C23,'7'!$C$88:$G$100,5,FALSE)=LISTES!B$183),VLOOKUP(C23,'7'!$C$88:$G$100,4,FALSE),""))</f>
        <v>1.06</v>
      </c>
      <c r="J23" s="336"/>
      <c r="K23" s="337"/>
      <c r="L23" s="337"/>
      <c r="M23" s="338"/>
    </row>
    <row r="24" spans="3:13" ht="14.1" customHeight="1" outlineLevel="1">
      <c r="C24" s="336" t="s">
        <v>632</v>
      </c>
      <c r="D24" s="337"/>
      <c r="E24" s="337"/>
      <c r="F24" s="338"/>
      <c r="G24" s="216" t="str">
        <f>IF(C24="","",VLOOKUP(C24,'7'!$C$88:$G$100,2,FALSE))</f>
        <v>kgCO2e/kg</v>
      </c>
      <c r="H24" s="256">
        <f>IF(C24="","",IF(OR(VLOOKUP(C24,'7'!$C$88:$G$100,5,FALSE)=LISTES!B$182,VLOOKUP(C24,'7'!$C$88:$G$100,5,FALSE)=LISTES!B$183),VLOOKUP(C24,'7'!$C$88:$G$100,4,FALSE),""))</f>
        <v>-0.73882000000000003</v>
      </c>
      <c r="I24" s="256">
        <f>IF(C24="","",IF(OR(VLOOKUP(C24,'7'!$C$88:$G$100,5,FALSE)=LISTES!B$181,VLOOKUP(C24,'7'!$C$88:$G$100,5,FALSE)=LISTES!B$183),VLOOKUP(C24,'7'!$C$88:$G$100,4,FALSE),""))</f>
        <v>-0.73882000000000003</v>
      </c>
      <c r="J24" s="336"/>
      <c r="K24" s="337"/>
      <c r="L24" s="337"/>
      <c r="M24" s="338"/>
    </row>
    <row r="25" spans="3:13" ht="14.1" customHeight="1" outlineLevel="1">
      <c r="C25" s="336" t="s">
        <v>633</v>
      </c>
      <c r="D25" s="337"/>
      <c r="E25" s="337"/>
      <c r="F25" s="338"/>
      <c r="G25" s="216" t="str">
        <f>IF(C25="","",VLOOKUP(C25,'7'!$C$88:$G$100,2,FALSE))</f>
        <v>kgCO2e/kg</v>
      </c>
      <c r="H25" s="256">
        <f>IF(C25="","",IF(OR(VLOOKUP(C25,'7'!$C$88:$G$100,5,FALSE)=LISTES!B$182,VLOOKUP(C25,'7'!$C$88:$G$100,5,FALSE)=LISTES!B$183),VLOOKUP(C25,'7'!$C$88:$G$100,4,FALSE),""))</f>
        <v>4.6600000000000003E-2</v>
      </c>
      <c r="I25" s="256">
        <f>IF(C25="","",IF(OR(VLOOKUP(C25,'7'!$C$88:$G$100,5,FALSE)=LISTES!B$181,VLOOKUP(C25,'7'!$C$88:$G$100,5,FALSE)=LISTES!B$183),VLOOKUP(C25,'7'!$C$88:$G$100,4,FALSE),""))</f>
        <v>4.6600000000000003E-2</v>
      </c>
      <c r="J25" s="336"/>
      <c r="K25" s="337"/>
      <c r="L25" s="337"/>
      <c r="M25" s="338"/>
    </row>
    <row r="26" spans="3:13" ht="14.1" customHeight="1" outlineLevel="1">
      <c r="C26" s="336" t="s">
        <v>634</v>
      </c>
      <c r="D26" s="337"/>
      <c r="E26" s="337"/>
      <c r="F26" s="338"/>
      <c r="G26" s="216" t="str">
        <f>IF(C26="","",VLOOKUP(C26,'7'!$C$88:$G$100,2,FALSE))</f>
        <v>kgCO2e/kg</v>
      </c>
      <c r="H26" s="256">
        <f>IF(C26="","",IF(OR(VLOOKUP(C26,'7'!$C$88:$G$100,5,FALSE)=LISTES!B$182,VLOOKUP(C26,'7'!$C$88:$G$100,5,FALSE)=LISTES!B$183),VLOOKUP(C26,'7'!$C$88:$G$100,4,FALSE),""))</f>
        <v>-0.28899999999999998</v>
      </c>
      <c r="I26" s="256">
        <f>IF(C26="","",IF(OR(VLOOKUP(C26,'7'!$C$88:$G$100,5,FALSE)=LISTES!B$181,VLOOKUP(C26,'7'!$C$88:$G$100,5,FALSE)=LISTES!B$183),VLOOKUP(C26,'7'!$C$88:$G$100,4,FALSE),""))</f>
        <v>-0.28899999999999998</v>
      </c>
      <c r="J26" s="336"/>
      <c r="K26" s="337"/>
      <c r="L26" s="337"/>
      <c r="M26" s="338"/>
    </row>
    <row r="27" spans="3:13" ht="14.1" customHeight="1" outlineLevel="1">
      <c r="C27" s="336" t="s">
        <v>635</v>
      </c>
      <c r="D27" s="337"/>
      <c r="E27" s="337"/>
      <c r="F27" s="338"/>
      <c r="G27" s="216" t="str">
        <f>IF(C27="","",VLOOKUP(C27,'7'!$C$88:$G$100,2,FALSE))</f>
        <v>kgCO2e/kg</v>
      </c>
      <c r="H27" s="256">
        <f>IF(C27="","",IF(OR(VLOOKUP(C27,'7'!$C$88:$G$100,5,FALSE)=LISTES!B$182,VLOOKUP(C27,'7'!$C$88:$G$100,5,FALSE)=LISTES!B$183),VLOOKUP(C27,'7'!$C$88:$G$100,4,FALSE),""))</f>
        <v>2.68</v>
      </c>
      <c r="I27" s="256">
        <f>IF(C27="","",IF(OR(VLOOKUP(C27,'7'!$C$88:$G$100,5,FALSE)=LISTES!B$181,VLOOKUP(C27,'7'!$C$88:$G$100,5,FALSE)=LISTES!B$183),VLOOKUP(C27,'7'!$C$88:$G$100,4,FALSE),""))</f>
        <v>2.68</v>
      </c>
      <c r="J27" s="336"/>
      <c r="K27" s="337"/>
      <c r="L27" s="337"/>
      <c r="M27" s="338"/>
    </row>
    <row r="28" spans="3:13" ht="14.1" customHeight="1" outlineLevel="1">
      <c r="C28" s="423" t="s">
        <v>636</v>
      </c>
      <c r="D28" s="459"/>
      <c r="E28" s="459"/>
      <c r="F28" s="424"/>
      <c r="G28" s="217" t="str">
        <f>IF(C28="","",VLOOKUP(C28,'7'!$C$88:$G$100,2,FALSE))</f>
        <v>kgCO2e/kg</v>
      </c>
      <c r="H28" s="257">
        <f>IF(C28="","",IF(OR(VLOOKUP(C28,'7'!$C$88:$G$100,5,FALSE)=LISTES!B$182,VLOOKUP(C28,'7'!$C$88:$G$100,5,FALSE)=LISTES!B$183),VLOOKUP(C28,'7'!$C$88:$G$100,4,FALSE),""))</f>
        <v>-0.626</v>
      </c>
      <c r="I28" s="257">
        <f>IF(C28="","",IF(OR(VLOOKUP(C28,'7'!$C$88:$G$100,5,FALSE)=LISTES!B$181,VLOOKUP(C28,'7'!$C$88:$G$100,5,FALSE)=LISTES!B$183),VLOOKUP(C28,'7'!$C$88:$G$100,4,FALSE),""))</f>
        <v>-0.626</v>
      </c>
      <c r="J28" s="423"/>
      <c r="K28" s="459"/>
      <c r="L28" s="459"/>
      <c r="M28" s="424"/>
    </row>
    <row r="29" spans="3:13" outlineLevel="1"/>
    <row r="30" spans="3:13" ht="33" customHeight="1" outlineLevel="1">
      <c r="C30" s="473" t="s">
        <v>522</v>
      </c>
      <c r="D30" s="352"/>
      <c r="E30" s="352"/>
      <c r="F30" s="353"/>
      <c r="G30" s="31" t="s">
        <v>164</v>
      </c>
      <c r="H30" s="31" t="s">
        <v>166</v>
      </c>
      <c r="I30" s="31" t="s">
        <v>167</v>
      </c>
      <c r="J30" s="351" t="s">
        <v>165</v>
      </c>
      <c r="K30" s="352"/>
      <c r="L30" s="352"/>
      <c r="M30" s="353"/>
    </row>
    <row r="31" spans="3:13" ht="14.1" customHeight="1" outlineLevel="1">
      <c r="C31" s="308" t="s">
        <v>649</v>
      </c>
      <c r="D31" s="309"/>
      <c r="E31" s="309"/>
      <c r="F31" s="310"/>
      <c r="G31" s="264" t="str">
        <f>IF(C31="","",VLOOKUP(C31,'7'!$C$105:$G$105,2,FALSE))</f>
        <v>%</v>
      </c>
      <c r="H31" s="271">
        <f>IF(C31="","",IF(OR(VLOOKUP(C31,'7'!$C$105:$G$105,5,FALSE)=LISTES!B$182,VLOOKUP(C31,'7'!$C$105:$G$105,5,FALSE)=LISTES!B$183),VLOOKUP(C31,'7'!$C$105:$G$105,4,FALSE),""))</f>
        <v>0.94099999999999995</v>
      </c>
      <c r="I31" s="271">
        <f>IF(C31="","",IF(OR(VLOOKUP(C31,'7'!$C$105:$G$105,5,FALSE)=LISTES!B$181,VLOOKUP(C31,'7'!$C$105:$G$105,5,FALSE)=LISTES!B$183),VLOOKUP(C31,'7'!$C$105:$G$105,4,FALSE),""))</f>
        <v>0.94099999999999995</v>
      </c>
      <c r="J31" s="308"/>
      <c r="K31" s="309"/>
      <c r="L31" s="309"/>
      <c r="M31" s="310"/>
    </row>
    <row r="32" spans="3:13" outlineLevel="1"/>
    <row r="33" spans="3:13" ht="33" customHeight="1" outlineLevel="1">
      <c r="C33" s="351" t="s">
        <v>170</v>
      </c>
      <c r="D33" s="352"/>
      <c r="E33" s="352"/>
      <c r="F33" s="352"/>
      <c r="G33" s="353"/>
      <c r="H33" s="31" t="s">
        <v>19</v>
      </c>
      <c r="I33" s="23" t="s">
        <v>164</v>
      </c>
      <c r="J33" s="351" t="s">
        <v>165</v>
      </c>
      <c r="K33" s="352"/>
      <c r="L33" s="352"/>
      <c r="M33" s="353"/>
    </row>
    <row r="34" spans="3:13" ht="14.1" customHeight="1" outlineLevel="1">
      <c r="C34" s="474" t="s">
        <v>668</v>
      </c>
      <c r="D34" s="475"/>
      <c r="E34" s="475"/>
      <c r="F34" s="475"/>
      <c r="G34" s="476"/>
      <c r="H34" s="255">
        <f>I13*I19</f>
        <v>1179.4904415000003</v>
      </c>
      <c r="I34" s="215"/>
      <c r="J34" s="474"/>
      <c r="K34" s="475"/>
      <c r="L34" s="475"/>
      <c r="M34" s="476"/>
    </row>
    <row r="35" spans="3:13" ht="14.1" customHeight="1" outlineLevel="1">
      <c r="C35" s="463" t="s">
        <v>669</v>
      </c>
      <c r="D35" s="295"/>
      <c r="E35" s="295"/>
      <c r="F35" s="295"/>
      <c r="G35" s="464"/>
      <c r="H35" s="256">
        <f>I14*I20</f>
        <v>243.5258133333333</v>
      </c>
      <c r="I35" s="216"/>
      <c r="J35" s="463"/>
      <c r="K35" s="295"/>
      <c r="L35" s="295"/>
      <c r="M35" s="464"/>
    </row>
    <row r="36" spans="3:13" ht="14.1" customHeight="1" outlineLevel="1">
      <c r="C36" s="463" t="s">
        <v>670</v>
      </c>
      <c r="D36" s="295"/>
      <c r="E36" s="295"/>
      <c r="F36" s="295"/>
      <c r="G36" s="464"/>
      <c r="H36" s="256">
        <f>I15*I21</f>
        <v>808.18906666666658</v>
      </c>
      <c r="I36" s="216"/>
      <c r="J36" s="463"/>
      <c r="K36" s="295"/>
      <c r="L36" s="295"/>
      <c r="M36" s="464"/>
    </row>
    <row r="37" spans="3:13" ht="14.1" customHeight="1" outlineLevel="1">
      <c r="C37" s="463" t="s">
        <v>671</v>
      </c>
      <c r="D37" s="295"/>
      <c r="E37" s="295"/>
      <c r="F37" s="295"/>
      <c r="G37" s="464"/>
      <c r="H37" s="256">
        <f>(SUM(I13:I15)/1000)*I16*I22</f>
        <v>76.904350343333334</v>
      </c>
      <c r="I37" s="216"/>
      <c r="J37" s="463"/>
      <c r="K37" s="295"/>
      <c r="L37" s="295"/>
      <c r="M37" s="464"/>
    </row>
    <row r="38" spans="3:13" ht="14.1" customHeight="1" outlineLevel="1">
      <c r="C38" s="463" t="s">
        <v>672</v>
      </c>
      <c r="D38" s="295"/>
      <c r="E38" s="295"/>
      <c r="F38" s="295"/>
      <c r="G38" s="464"/>
      <c r="H38" s="256">
        <f>(I14*I31*I23)</f>
        <v>229.15779034666664</v>
      </c>
      <c r="I38" s="216"/>
      <c r="J38" s="463"/>
      <c r="K38" s="295"/>
      <c r="L38" s="295"/>
      <c r="M38" s="464"/>
    </row>
    <row r="39" spans="3:13" ht="14.1" customHeight="1" outlineLevel="1">
      <c r="C39" s="463" t="s">
        <v>673</v>
      </c>
      <c r="D39" s="295"/>
      <c r="E39" s="295"/>
      <c r="F39" s="295"/>
      <c r="G39" s="464"/>
      <c r="H39" s="256">
        <f>(I14*I31*I24)</f>
        <v>-159.72297987162665</v>
      </c>
      <c r="I39" s="216"/>
      <c r="J39" s="463"/>
      <c r="K39" s="295"/>
      <c r="L39" s="295"/>
      <c r="M39" s="464"/>
    </row>
    <row r="40" spans="3:13" ht="14.1" customHeight="1" outlineLevel="1">
      <c r="C40" s="463" t="s">
        <v>674</v>
      </c>
      <c r="D40" s="295"/>
      <c r="E40" s="295"/>
      <c r="F40" s="295"/>
      <c r="G40" s="464"/>
      <c r="H40" s="256">
        <f>(I14*(1-I31)*I25)</f>
        <v>0.6316508218666671</v>
      </c>
      <c r="I40" s="216"/>
      <c r="J40" s="463"/>
      <c r="K40" s="295"/>
      <c r="L40" s="295"/>
      <c r="M40" s="464"/>
    </row>
    <row r="41" spans="3:13" ht="14.1" customHeight="1" outlineLevel="1">
      <c r="C41" s="463" t="s">
        <v>675</v>
      </c>
      <c r="D41" s="295"/>
      <c r="E41" s="295"/>
      <c r="F41" s="295"/>
      <c r="G41" s="464"/>
      <c r="H41" s="256">
        <f>(I14*(1-I31)*I26)</f>
        <v>-3.9173194746666691</v>
      </c>
      <c r="I41" s="216"/>
      <c r="J41" s="463"/>
      <c r="K41" s="295"/>
      <c r="L41" s="295"/>
      <c r="M41" s="464"/>
    </row>
    <row r="42" spans="3:13" ht="14.1" customHeight="1" outlineLevel="1">
      <c r="C42" s="463" t="s">
        <v>676</v>
      </c>
      <c r="D42" s="295"/>
      <c r="E42" s="295"/>
      <c r="F42" s="295"/>
      <c r="G42" s="464"/>
      <c r="H42" s="256">
        <f>(SUM(I15,I13)*I27)</f>
        <v>1596.4179333333336</v>
      </c>
      <c r="I42" s="216"/>
      <c r="J42" s="463"/>
      <c r="K42" s="295"/>
      <c r="L42" s="295"/>
      <c r="M42" s="464"/>
    </row>
    <row r="43" spans="3:13" ht="14.1" customHeight="1" outlineLevel="1">
      <c r="C43" s="483" t="s">
        <v>677</v>
      </c>
      <c r="D43" s="484"/>
      <c r="E43" s="484"/>
      <c r="F43" s="484"/>
      <c r="G43" s="485"/>
      <c r="H43" s="257">
        <f>(SUM(I15,I13)*I28)</f>
        <v>-372.89463666666671</v>
      </c>
      <c r="I43" s="217"/>
      <c r="J43" s="480"/>
      <c r="K43" s="481"/>
      <c r="L43" s="481"/>
      <c r="M43" s="482"/>
    </row>
    <row r="44" spans="3:13" outlineLevel="1"/>
    <row r="45" spans="3:13" outlineLevel="1">
      <c r="C45" s="460" t="s">
        <v>168</v>
      </c>
      <c r="D45" s="461"/>
      <c r="E45" s="461"/>
      <c r="F45" s="461"/>
      <c r="G45" s="462"/>
      <c r="H45" s="219">
        <f>SUM(H34:H43)</f>
        <v>3597.7821103322403</v>
      </c>
      <c r="I45" s="49" t="str">
        <f>"kgCO2e"&amp;IF($H$7=LISTES!$B$200," / an","")</f>
        <v>kgCO2e / an</v>
      </c>
    </row>
    <row r="46" spans="3:13" outlineLevel="1">
      <c r="C46" s="465" t="s">
        <v>212</v>
      </c>
      <c r="D46" s="466"/>
      <c r="E46" s="466"/>
      <c r="F46" s="466"/>
      <c r="G46" s="467"/>
      <c r="H46" s="220">
        <v>0</v>
      </c>
      <c r="I46" s="48" t="str">
        <f>"kgCO2e"&amp;IF($H$7=LISTES!$B$200," / an","")</f>
        <v>kgCO2e / an</v>
      </c>
    </row>
    <row r="47" spans="3:13" outlineLevel="1">
      <c r="H47" s="221"/>
    </row>
    <row r="48" spans="3:13" outlineLevel="1">
      <c r="C48" s="468" t="s">
        <v>221</v>
      </c>
      <c r="D48" s="469"/>
      <c r="E48" s="469"/>
      <c r="F48" s="469"/>
      <c r="G48" s="469"/>
      <c r="H48" s="222">
        <f>H46-H45</f>
        <v>-3597.7821103322403</v>
      </c>
      <c r="I48" s="32" t="str">
        <f>"kgCO2e"&amp;IF($H$7=LISTES!$B$200," / an","")</f>
        <v>kgCO2e / an</v>
      </c>
    </row>
    <row r="49" spans="3:13"/>
    <row r="50" spans="3:13" ht="15.6">
      <c r="C50" s="470" t="s">
        <v>706</v>
      </c>
      <c r="D50" s="471"/>
      <c r="E50" s="471"/>
      <c r="F50" s="471"/>
      <c r="G50" s="471"/>
      <c r="H50" s="471"/>
      <c r="I50" s="471"/>
      <c r="J50" s="472">
        <f>H89</f>
        <v>219.45447550544705</v>
      </c>
      <c r="K50" s="472"/>
      <c r="L50" s="472"/>
      <c r="M50" s="118" t="str">
        <f>"kgCO2e"&amp;IF($H$7=LISTES!$B$200," / an","")</f>
        <v>kgCO2e / an</v>
      </c>
    </row>
    <row r="51" spans="3:13" outlineLevel="1"/>
    <row r="52" spans="3:13" ht="33" customHeight="1" outlineLevel="1">
      <c r="C52" s="473" t="s">
        <v>371</v>
      </c>
      <c r="D52" s="352"/>
      <c r="E52" s="352"/>
      <c r="F52" s="353"/>
      <c r="G52" s="31" t="s">
        <v>164</v>
      </c>
      <c r="H52" s="31" t="s">
        <v>166</v>
      </c>
      <c r="I52" s="31" t="s">
        <v>167</v>
      </c>
      <c r="J52" s="351" t="s">
        <v>165</v>
      </c>
      <c r="K52" s="352"/>
      <c r="L52" s="352"/>
      <c r="M52" s="353"/>
    </row>
    <row r="53" spans="3:13" ht="14.1" customHeight="1" outlineLevel="1">
      <c r="C53" s="354" t="s">
        <v>651</v>
      </c>
      <c r="D53" s="355"/>
      <c r="E53" s="355"/>
      <c r="F53" s="356"/>
      <c r="G53" s="215" t="str">
        <f>IF(C53="","",VLOOKUP(C53,'7'!$C$59:$G$83,2,FALSE))</f>
        <v>kg</v>
      </c>
      <c r="H53" s="255">
        <f>IF(C53="","",IF(OR(VLOOKUP(C53,'7'!$C$59:$G$83,5,FALSE)=LISTES!B$182,VLOOKUP(C53,'7'!$C$59:$G$83,5,FALSE)=LISTES!B$183),VLOOKUP(C53,'7'!$C$59:$G$83,4,FALSE),""))</f>
        <v>28.205866666666662</v>
      </c>
      <c r="I53" s="215" t="str">
        <f>IF(C53="","",IF(OR(VLOOKUP(C53,'7'!$C$59:$G$83,5,FALSE)=LISTES!B$181,VLOOKUP(C53,'7'!$C$59:$G$83,5,FALSE)=LISTES!B$183),VLOOKUP(C53,'7'!$C$59:$G$83,4,FALSE),""))</f>
        <v/>
      </c>
      <c r="J53" s="354"/>
      <c r="K53" s="355"/>
      <c r="L53" s="355"/>
      <c r="M53" s="356"/>
    </row>
    <row r="54" spans="3:13" ht="14.1" customHeight="1" outlineLevel="1">
      <c r="C54" s="336" t="s">
        <v>656</v>
      </c>
      <c r="D54" s="337"/>
      <c r="E54" s="337"/>
      <c r="F54" s="338"/>
      <c r="G54" s="216" t="str">
        <f>IF(C54="","",VLOOKUP(C54,'7'!$C$59:$G$83,2,FALSE))</f>
        <v>kg</v>
      </c>
      <c r="H54" s="256">
        <f>IF(C54="","",IF(OR(VLOOKUP(C54,'7'!$C$59:$G$83,5,FALSE)=LISTES!B$182,VLOOKUP(C54,'7'!$C$59:$G$83,5,FALSE)=LISTES!B$183),VLOOKUP(C54,'7'!$C$59:$G$83,4,FALSE),""))</f>
        <v>25.346285714285713</v>
      </c>
      <c r="I54" s="216" t="str">
        <f>IF(C54="","",IF(OR(VLOOKUP(C54,'7'!$C$59:$G$83,5,FALSE)=LISTES!B$181,VLOOKUP(C54,'7'!$C$59:$G$83,5,FALSE)=LISTES!B$183),VLOOKUP(C54,'7'!$C$59:$G$83,4,FALSE),""))</f>
        <v/>
      </c>
      <c r="J54" s="336"/>
      <c r="K54" s="337"/>
      <c r="L54" s="337"/>
      <c r="M54" s="338"/>
    </row>
    <row r="55" spans="3:13" ht="14.1" customHeight="1" outlineLevel="1">
      <c r="C55" s="336" t="s">
        <v>659</v>
      </c>
      <c r="D55" s="337"/>
      <c r="E55" s="337"/>
      <c r="F55" s="338"/>
      <c r="G55" s="216" t="str">
        <f>IF(C55="","",VLOOKUP(C55,'7'!$C$59:$G$83,2,FALSE))</f>
        <v>kg</v>
      </c>
      <c r="H55" s="256">
        <f>IF(C55="","",IF(OR(VLOOKUP(C55,'7'!$C$59:$G$83,5,FALSE)=LISTES!B$182,VLOOKUP(C55,'7'!$C$59:$G$83,5,FALSE)=LISTES!B$183),VLOOKUP(C55,'7'!$C$59:$G$83,4,FALSE),""))</f>
        <v>5.8003999999999998</v>
      </c>
      <c r="I55" s="216" t="str">
        <f>IF(C55="","",IF(OR(VLOOKUP(C55,'7'!$C$59:$G$83,5,FALSE)=LISTES!B$181,VLOOKUP(C55,'7'!$C$59:$G$83,5,FALSE)=LISTES!B$183),VLOOKUP(C55,'7'!$C$59:$G$83,4,FALSE),""))</f>
        <v/>
      </c>
      <c r="J55" s="336"/>
      <c r="K55" s="337"/>
      <c r="L55" s="337"/>
      <c r="M55" s="338"/>
    </row>
    <row r="56" spans="3:13" ht="14.1" customHeight="1" outlineLevel="1">
      <c r="C56" s="336" t="s">
        <v>662</v>
      </c>
      <c r="D56" s="337"/>
      <c r="E56" s="337"/>
      <c r="F56" s="338"/>
      <c r="G56" s="216" t="str">
        <f>IF(C56="","",VLOOKUP(C56,'7'!$C$59:$G$83,2,FALSE))</f>
        <v>kg</v>
      </c>
      <c r="H56" s="256">
        <f>IF(C56="","",IF(OR(VLOOKUP(C56,'7'!$C$59:$G$83,5,FALSE)=LISTES!B$182,VLOOKUP(C56,'7'!$C$59:$G$83,5,FALSE)=LISTES!B$183),VLOOKUP(C56,'7'!$C$59:$G$83,4,FALSE),""))</f>
        <v>6.2553333333333327</v>
      </c>
      <c r="I56" s="216" t="str">
        <f>IF(C56="","",IF(OR(VLOOKUP(C56,'7'!$C$59:$G$83,5,FALSE)=LISTES!B$181,VLOOKUP(C56,'7'!$C$59:$G$83,5,FALSE)=LISTES!B$183),VLOOKUP(C56,'7'!$C$59:$G$83,4,FALSE),""))</f>
        <v/>
      </c>
      <c r="J56" s="336"/>
      <c r="K56" s="337"/>
      <c r="L56" s="337"/>
      <c r="M56" s="338"/>
    </row>
    <row r="57" spans="3:13" ht="14.1" customHeight="1" outlineLevel="1">
      <c r="C57" s="336" t="s">
        <v>707</v>
      </c>
      <c r="D57" s="337"/>
      <c r="E57" s="337"/>
      <c r="F57" s="338"/>
      <c r="G57" s="216" t="s">
        <v>370</v>
      </c>
      <c r="H57" s="267">
        <f>1-'7'!F80</f>
        <v>5.0000000000000044E-2</v>
      </c>
      <c r="I57" s="216"/>
      <c r="J57" s="336" t="s">
        <v>678</v>
      </c>
      <c r="K57" s="337"/>
      <c r="L57" s="337"/>
      <c r="M57" s="338"/>
    </row>
    <row r="58" spans="3:13" ht="14.1" customHeight="1" outlineLevel="1">
      <c r="C58" s="372" t="s">
        <v>665</v>
      </c>
      <c r="D58" s="373"/>
      <c r="E58" s="373"/>
      <c r="F58" s="376"/>
      <c r="G58" s="265" t="str">
        <f>IF(C58="","",VLOOKUP(C58,'7'!$C$59:$G$83,2,FALSE))</f>
        <v>km</v>
      </c>
      <c r="H58" s="265">
        <f>IF(C58="","",IF(OR(VLOOKUP(C58,'7'!$C$59:$G$83,5,FALSE)=LISTES!B$182,VLOOKUP(C58,'7'!$C$59:$G$83,5,FALSE)=LISTES!B$183),VLOOKUP(C58,'7'!$C$59:$G$83,4,FALSE),""))</f>
        <v>200</v>
      </c>
      <c r="I58" s="265" t="str">
        <f>IF(C58="","",IF(OR(VLOOKUP(C58,'7'!$C$59:$G$83,5,FALSE)=LISTES!B$181,VLOOKUP(C58,'7'!$C$59:$G$83,5,FALSE)=LISTES!B$183),VLOOKUP(C58,'7'!$C$59:$G$83,4,FALSE),""))</f>
        <v/>
      </c>
      <c r="J58" s="372"/>
      <c r="K58" s="373"/>
      <c r="L58" s="373"/>
      <c r="M58" s="376"/>
    </row>
    <row r="59" spans="3:13" outlineLevel="1"/>
    <row r="60" spans="3:13" ht="33" customHeight="1" outlineLevel="1">
      <c r="C60" s="473" t="s">
        <v>372</v>
      </c>
      <c r="D60" s="352"/>
      <c r="E60" s="352"/>
      <c r="F60" s="353"/>
      <c r="G60" s="31" t="s">
        <v>164</v>
      </c>
      <c r="H60" s="31" t="s">
        <v>166</v>
      </c>
      <c r="I60" s="31" t="s">
        <v>167</v>
      </c>
      <c r="J60" s="351" t="s">
        <v>165</v>
      </c>
      <c r="K60" s="352"/>
      <c r="L60" s="352"/>
      <c r="M60" s="353"/>
    </row>
    <row r="61" spans="3:13" ht="14.1" customHeight="1" outlineLevel="1">
      <c r="C61" s="474" t="s">
        <v>627</v>
      </c>
      <c r="D61" s="475"/>
      <c r="E61" s="475"/>
      <c r="F61" s="476"/>
      <c r="G61" s="215" t="str">
        <f>IF(C61="","",VLOOKUP(C61,'7'!$C$88:$G$100,2,FALSE))</f>
        <v>kgCO2/kg</v>
      </c>
      <c r="H61" s="255">
        <f>IF(C61="","",IF(OR(VLOOKUP(C61,'7'!$C$88:$G$100,5,FALSE)=LISTES!B$182,VLOOKUP(C61,'7'!$C$88:$G$100,5,FALSE)=LISTES!B$183),VLOOKUP(C61,'7'!$C$88:$G$100,4,FALSE),""))</f>
        <v>1.06</v>
      </c>
      <c r="I61" s="255">
        <f>IF(C61="","",IF(OR(VLOOKUP(C61,'7'!$C$88:$G$100,5,FALSE)=LISTES!B$181,VLOOKUP(C61,'7'!$C$88:$G$100,5,FALSE)=LISTES!B$183),VLOOKUP(C61,'7'!$C$88:$G$100,4,FALSE),""))</f>
        <v>1.06</v>
      </c>
      <c r="J61" s="474"/>
      <c r="K61" s="475"/>
      <c r="L61" s="475"/>
      <c r="M61" s="476"/>
    </row>
    <row r="62" spans="3:13" ht="14.1" customHeight="1" outlineLevel="1">
      <c r="C62" s="336" t="s">
        <v>629</v>
      </c>
      <c r="D62" s="337"/>
      <c r="E62" s="337"/>
      <c r="F62" s="338"/>
      <c r="G62" s="216" t="str">
        <f>IF(C62="","",VLOOKUP(C62,'7'!$C$88:$G$100,2,FALSE))</f>
        <v>kgCO2/kg</v>
      </c>
      <c r="H62" s="256">
        <f>IF(C62="","",IF(OR(VLOOKUP(C62,'7'!$C$88:$G$100,5,FALSE)=LISTES!B$182,VLOOKUP(C62,'7'!$C$88:$G$100,5,FALSE)=LISTES!B$183),VLOOKUP(C62,'7'!$C$88:$G$100,4,FALSE),""))</f>
        <v>4.6920999999999999</v>
      </c>
      <c r="I62" s="256">
        <f>IF(C62="","",IF(OR(VLOOKUP(C62,'7'!$C$88:$G$100,5,FALSE)=LISTES!B$181,VLOOKUP(C62,'7'!$C$88:$G$100,5,FALSE)=LISTES!B$183),VLOOKUP(C62,'7'!$C$88:$G$100,4,FALSE),""))</f>
        <v>4.6920999999999999</v>
      </c>
      <c r="J62" s="336"/>
      <c r="K62" s="337"/>
      <c r="L62" s="337"/>
      <c r="M62" s="338"/>
    </row>
    <row r="63" spans="3:13" ht="14.1" customHeight="1" outlineLevel="1">
      <c r="C63" s="336" t="s">
        <v>630</v>
      </c>
      <c r="D63" s="337"/>
      <c r="E63" s="337"/>
      <c r="F63" s="338"/>
      <c r="G63" s="216" t="str">
        <f>IF(C63="","",VLOOKUP(C63,'7'!$C$88:$G$100,2,FALSE))</f>
        <v>kgCO2e/tonne.km</v>
      </c>
      <c r="H63" s="256">
        <f>IF(C63="","",IF(OR(VLOOKUP(C63,'7'!$C$88:$G$100,5,FALSE)=LISTES!B$182,VLOOKUP(C63,'7'!$C$88:$G$100,5,FALSE)=LISTES!B$183),VLOOKUP(C63,'7'!$C$88:$G$100,4,FALSE),""))</f>
        <v>0.84699999999999998</v>
      </c>
      <c r="I63" s="256">
        <f>IF(C63="","",IF(OR(VLOOKUP(C63,'7'!$C$88:$G$100,5,FALSE)=LISTES!B$181,VLOOKUP(C63,'7'!$C$88:$G$100,5,FALSE)=LISTES!B$183),VLOOKUP(C63,'7'!$C$88:$G$100,4,FALSE),""))</f>
        <v>0.84699999999999998</v>
      </c>
      <c r="J63" s="336"/>
      <c r="K63" s="337"/>
      <c r="L63" s="337"/>
      <c r="M63" s="338"/>
    </row>
    <row r="64" spans="3:13" ht="14.1" customHeight="1" outlineLevel="1">
      <c r="C64" s="336" t="s">
        <v>631</v>
      </c>
      <c r="D64" s="337"/>
      <c r="E64" s="337"/>
      <c r="F64" s="338"/>
      <c r="G64" s="216" t="str">
        <f>IF(C64="","",VLOOKUP(C64,'7'!$C$88:$G$100,2,FALSE))</f>
        <v>kgCO2e/kg</v>
      </c>
      <c r="H64" s="256">
        <f>IF(C64="","",IF(OR(VLOOKUP(C64,'7'!$C$88:$G$100,5,FALSE)=LISTES!B$182,VLOOKUP(C64,'7'!$C$88:$G$100,5,FALSE)=LISTES!B$183),VLOOKUP(C64,'7'!$C$88:$G$100,4,FALSE),""))</f>
        <v>1.06</v>
      </c>
      <c r="I64" s="256">
        <f>IF(C64="","",IF(OR(VLOOKUP(C64,'7'!$C$88:$G$100,5,FALSE)=LISTES!B$181,VLOOKUP(C64,'7'!$C$88:$G$100,5,FALSE)=LISTES!B$183),VLOOKUP(C64,'7'!$C$88:$G$100,4,FALSE),""))</f>
        <v>1.06</v>
      </c>
      <c r="J64" s="336"/>
      <c r="K64" s="337"/>
      <c r="L64" s="337"/>
      <c r="M64" s="338"/>
    </row>
    <row r="65" spans="3:13" ht="14.1" customHeight="1" outlineLevel="1">
      <c r="C65" s="336" t="s">
        <v>632</v>
      </c>
      <c r="D65" s="337"/>
      <c r="E65" s="337"/>
      <c r="F65" s="338"/>
      <c r="G65" s="216" t="str">
        <f>IF(C65="","",VLOOKUP(C65,'7'!$C$88:$G$100,2,FALSE))</f>
        <v>kgCO2e/kg</v>
      </c>
      <c r="H65" s="256">
        <f>IF(C65="","",IF(OR(VLOOKUP(C65,'7'!$C$88:$G$100,5,FALSE)=LISTES!B$182,VLOOKUP(C65,'7'!$C$88:$G$100,5,FALSE)=LISTES!B$183),VLOOKUP(C65,'7'!$C$88:$G$100,4,FALSE),""))</f>
        <v>-0.73882000000000003</v>
      </c>
      <c r="I65" s="256">
        <f>IF(C65="","",IF(OR(VLOOKUP(C65,'7'!$C$88:$G$100,5,FALSE)=LISTES!B$181,VLOOKUP(C65,'7'!$C$88:$G$100,5,FALSE)=LISTES!B$183),VLOOKUP(C65,'7'!$C$88:$G$100,4,FALSE),""))</f>
        <v>-0.73882000000000003</v>
      </c>
      <c r="J65" s="336"/>
      <c r="K65" s="337"/>
      <c r="L65" s="337"/>
      <c r="M65" s="338"/>
    </row>
    <row r="66" spans="3:13" ht="14.1" customHeight="1" outlineLevel="1">
      <c r="C66" s="336" t="s">
        <v>633</v>
      </c>
      <c r="D66" s="337"/>
      <c r="E66" s="337"/>
      <c r="F66" s="338"/>
      <c r="G66" s="216" t="str">
        <f>IF(C66="","",VLOOKUP(C66,'7'!$C$88:$G$100,2,FALSE))</f>
        <v>kgCO2e/kg</v>
      </c>
      <c r="H66" s="256">
        <f>IF(C66="","",IF(OR(VLOOKUP(C66,'7'!$C$88:$G$100,5,FALSE)=LISTES!B$182,VLOOKUP(C66,'7'!$C$88:$G$100,5,FALSE)=LISTES!B$183),VLOOKUP(C66,'7'!$C$88:$G$100,4,FALSE),""))</f>
        <v>4.6600000000000003E-2</v>
      </c>
      <c r="I66" s="256">
        <f>IF(C66="","",IF(OR(VLOOKUP(C66,'7'!$C$88:$G$100,5,FALSE)=LISTES!B$181,VLOOKUP(C66,'7'!$C$88:$G$100,5,FALSE)=LISTES!B$183),VLOOKUP(C66,'7'!$C$88:$G$100,4,FALSE),""))</f>
        <v>4.6600000000000003E-2</v>
      </c>
      <c r="J66" s="336"/>
      <c r="K66" s="337"/>
      <c r="L66" s="337"/>
      <c r="M66" s="338"/>
    </row>
    <row r="67" spans="3:13" ht="14.1" customHeight="1" outlineLevel="1">
      <c r="C67" s="336" t="s">
        <v>634</v>
      </c>
      <c r="D67" s="337"/>
      <c r="E67" s="337"/>
      <c r="F67" s="338"/>
      <c r="G67" s="216" t="str">
        <f>IF(C67="","",VLOOKUP(C67,'7'!$C$88:$G$100,2,FALSE))</f>
        <v>kgCO2e/kg</v>
      </c>
      <c r="H67" s="256">
        <f>IF(C67="","",IF(OR(VLOOKUP(C67,'7'!$C$88:$G$100,5,FALSE)=LISTES!B$182,VLOOKUP(C67,'7'!$C$88:$G$100,5,FALSE)=LISTES!B$183),VLOOKUP(C67,'7'!$C$88:$G$100,4,FALSE),""))</f>
        <v>-0.28899999999999998</v>
      </c>
      <c r="I67" s="256">
        <f>IF(C67="","",IF(OR(VLOOKUP(C67,'7'!$C$88:$G$100,5,FALSE)=LISTES!B$181,VLOOKUP(C67,'7'!$C$88:$G$100,5,FALSE)=LISTES!B$183),VLOOKUP(C67,'7'!$C$88:$G$100,4,FALSE),""))</f>
        <v>-0.28899999999999998</v>
      </c>
      <c r="J67" s="336"/>
      <c r="K67" s="337"/>
      <c r="L67" s="337"/>
      <c r="M67" s="338"/>
    </row>
    <row r="68" spans="3:13" ht="14.1" customHeight="1" outlineLevel="1">
      <c r="C68" s="336" t="s">
        <v>635</v>
      </c>
      <c r="D68" s="337"/>
      <c r="E68" s="337"/>
      <c r="F68" s="338"/>
      <c r="G68" s="216" t="str">
        <f>IF(C68="","",VLOOKUP(C68,'7'!$C$88:$G$100,2,FALSE))</f>
        <v>kgCO2e/kg</v>
      </c>
      <c r="H68" s="256">
        <f>IF(C68="","",IF(OR(VLOOKUP(C68,'7'!$C$88:$G$100,5,FALSE)=LISTES!B$182,VLOOKUP(C68,'7'!$C$88:$G$100,5,FALSE)=LISTES!B$183),VLOOKUP(C68,'7'!$C$88:$G$100,4,FALSE),""))</f>
        <v>2.68</v>
      </c>
      <c r="I68" s="256">
        <f>IF(C68="","",IF(OR(VLOOKUP(C68,'7'!$C$88:$G$100,5,FALSE)=LISTES!B$181,VLOOKUP(C68,'7'!$C$88:$G$100,5,FALSE)=LISTES!B$183),VLOOKUP(C68,'7'!$C$88:$G$100,4,FALSE),""))</f>
        <v>2.68</v>
      </c>
      <c r="J68" s="336"/>
      <c r="K68" s="337"/>
      <c r="L68" s="337"/>
      <c r="M68" s="338"/>
    </row>
    <row r="69" spans="3:13" ht="14.1" customHeight="1" outlineLevel="1">
      <c r="C69" s="372" t="s">
        <v>636</v>
      </c>
      <c r="D69" s="373"/>
      <c r="E69" s="373"/>
      <c r="F69" s="376"/>
      <c r="G69" s="217" t="str">
        <f>IF(C69="","",VLOOKUP(C69,'7'!$C$88:$G$100,2,FALSE))</f>
        <v>kgCO2e/kg</v>
      </c>
      <c r="H69" s="257">
        <f>IF(C69="","",IF(OR(VLOOKUP(C69,'7'!$C$88:$G$100,5,FALSE)=LISTES!B$182,VLOOKUP(C69,'7'!$C$88:$G$100,5,FALSE)=LISTES!B$183),VLOOKUP(C69,'7'!$C$88:$G$100,4,FALSE),""))</f>
        <v>-0.626</v>
      </c>
      <c r="I69" s="257">
        <f>IF(C69="","",IF(OR(VLOOKUP(C69,'7'!$C$88:$G$100,5,FALSE)=LISTES!B$181,VLOOKUP(C69,'7'!$C$88:$G$100,5,FALSE)=LISTES!B$183),VLOOKUP(C69,'7'!$C$88:$G$100,4,FALSE),""))</f>
        <v>-0.626</v>
      </c>
      <c r="J69" s="423"/>
      <c r="K69" s="459"/>
      <c r="L69" s="459"/>
      <c r="M69" s="424"/>
    </row>
    <row r="70" spans="3:13" outlineLevel="1"/>
    <row r="71" spans="3:13" ht="33" customHeight="1" outlineLevel="1">
      <c r="C71" s="473" t="s">
        <v>522</v>
      </c>
      <c r="D71" s="352"/>
      <c r="E71" s="352"/>
      <c r="F71" s="353"/>
      <c r="G71" s="31" t="s">
        <v>164</v>
      </c>
      <c r="H71" s="31" t="s">
        <v>166</v>
      </c>
      <c r="I71" s="31" t="s">
        <v>167</v>
      </c>
      <c r="J71" s="351" t="s">
        <v>165</v>
      </c>
      <c r="K71" s="352"/>
      <c r="L71" s="352"/>
      <c r="M71" s="353"/>
    </row>
    <row r="72" spans="3:13" ht="14.1" customHeight="1" outlineLevel="1">
      <c r="C72" s="308" t="s">
        <v>649</v>
      </c>
      <c r="D72" s="309"/>
      <c r="E72" s="309"/>
      <c r="F72" s="310"/>
      <c r="G72" s="264" t="str">
        <f>IF(C72="","",VLOOKUP(C72,'7'!$C$105:$G$105,2,FALSE))</f>
        <v>%</v>
      </c>
      <c r="H72" s="271">
        <f>IF(C72="","",IF(OR(VLOOKUP(C72,'7'!$C$105:$G$105,5,FALSE)=LISTES!B$182,VLOOKUP(C72,'7'!$C$105:$G$105,5,FALSE)=LISTES!B$183),VLOOKUP(C72,'7'!$C$105:$G$105,4,FALSE),""))</f>
        <v>0.94099999999999995</v>
      </c>
      <c r="I72" s="271">
        <f>IF(C72="","",IF(OR(VLOOKUP(C72,'7'!$C$105:$G$105,5,FALSE)=LISTES!B$181,VLOOKUP(C72,'7'!$C$105:$G$105,5,FALSE)=LISTES!B$183),VLOOKUP(C72,'7'!$C$105:$G$105,4,FALSE),""))</f>
        <v>0.94099999999999995</v>
      </c>
      <c r="J72" s="308"/>
      <c r="K72" s="309"/>
      <c r="L72" s="309"/>
      <c r="M72" s="310"/>
    </row>
    <row r="73" spans="3:13" outlineLevel="1"/>
    <row r="74" spans="3:13" ht="33" customHeight="1" outlineLevel="1">
      <c r="C74" s="351" t="s">
        <v>170</v>
      </c>
      <c r="D74" s="352"/>
      <c r="E74" s="352"/>
      <c r="F74" s="352"/>
      <c r="G74" s="353"/>
      <c r="H74" s="31" t="s">
        <v>19</v>
      </c>
      <c r="I74" s="23" t="s">
        <v>164</v>
      </c>
      <c r="J74" s="351" t="s">
        <v>165</v>
      </c>
      <c r="K74" s="352"/>
      <c r="L74" s="352"/>
      <c r="M74" s="353"/>
    </row>
    <row r="75" spans="3:13" ht="14.1" customHeight="1" outlineLevel="1">
      <c r="C75" s="474" t="s">
        <v>679</v>
      </c>
      <c r="D75" s="475"/>
      <c r="E75" s="475"/>
      <c r="F75" s="475"/>
      <c r="G75" s="476"/>
      <c r="H75" s="255">
        <f>(SUM(H53:H55)*(1+H57))*H61</f>
        <v>66.059390800000003</v>
      </c>
      <c r="I75" s="215" t="s">
        <v>685</v>
      </c>
      <c r="J75" s="474"/>
      <c r="K75" s="475"/>
      <c r="L75" s="475"/>
      <c r="M75" s="476"/>
    </row>
    <row r="76" spans="3:13" ht="14.1" customHeight="1" outlineLevel="1">
      <c r="C76" s="463" t="s">
        <v>680</v>
      </c>
      <c r="D76" s="295"/>
      <c r="E76" s="295"/>
      <c r="F76" s="295"/>
      <c r="G76" s="464"/>
      <c r="H76" s="256">
        <f>(H56*(1+H57))*H62</f>
        <v>30.818182009999997</v>
      </c>
      <c r="I76" s="216" t="s">
        <v>685</v>
      </c>
      <c r="J76" s="463"/>
      <c r="K76" s="295"/>
      <c r="L76" s="295"/>
      <c r="M76" s="464"/>
    </row>
    <row r="77" spans="3:13" ht="14.1" customHeight="1" outlineLevel="1">
      <c r="C77" s="463" t="s">
        <v>671</v>
      </c>
      <c r="D77" s="295"/>
      <c r="E77" s="295"/>
      <c r="F77" s="295"/>
      <c r="G77" s="464"/>
      <c r="H77" s="256">
        <f>((SUM(H53:H56)*(1+H57))/1000)*H58*H63</f>
        <v>11.669674632000001</v>
      </c>
      <c r="I77" s="216" t="s">
        <v>685</v>
      </c>
      <c r="J77" s="463"/>
      <c r="K77" s="295"/>
      <c r="L77" s="295"/>
      <c r="M77" s="464"/>
    </row>
    <row r="78" spans="3:13" ht="57.75" customHeight="1" outlineLevel="1">
      <c r="C78" s="463" t="s">
        <v>681</v>
      </c>
      <c r="D78" s="295"/>
      <c r="E78" s="295"/>
      <c r="F78" s="295"/>
      <c r="G78" s="464"/>
      <c r="H78" s="256">
        <f>'7'!F100*'7'!F83*'7'!F60</f>
        <v>80.114999999999995</v>
      </c>
      <c r="I78" s="216" t="s">
        <v>685</v>
      </c>
      <c r="J78" s="336" t="s">
        <v>686</v>
      </c>
      <c r="K78" s="337"/>
      <c r="L78" s="337"/>
      <c r="M78" s="338"/>
    </row>
    <row r="79" spans="3:13" ht="14.1" customHeight="1" outlineLevel="1">
      <c r="C79" s="463" t="s">
        <v>672</v>
      </c>
      <c r="D79" s="295"/>
      <c r="E79" s="295"/>
      <c r="F79" s="295"/>
      <c r="G79" s="464"/>
      <c r="H79" s="256">
        <f>(SUM(H53:H55)*(1+H57)*H72*H64)</f>
        <v>62.161886742799993</v>
      </c>
      <c r="I79" s="216" t="s">
        <v>685</v>
      </c>
      <c r="J79" s="463"/>
      <c r="K79" s="295"/>
      <c r="L79" s="295"/>
      <c r="M79" s="464"/>
    </row>
    <row r="80" spans="3:13" ht="14.1" customHeight="1" outlineLevel="1">
      <c r="C80" s="463" t="s">
        <v>682</v>
      </c>
      <c r="D80" s="295"/>
      <c r="E80" s="295"/>
      <c r="F80" s="295"/>
      <c r="G80" s="464"/>
      <c r="H80" s="256">
        <f>(SUM(H53:H55)*(1+H57)*H72*H65)</f>
        <v>-43.326835059731593</v>
      </c>
      <c r="I80" s="216" t="s">
        <v>685</v>
      </c>
      <c r="J80" s="463"/>
      <c r="K80" s="295"/>
      <c r="L80" s="295"/>
      <c r="M80" s="464"/>
    </row>
    <row r="81" spans="3:13" ht="14.1" customHeight="1" outlineLevel="1">
      <c r="C81" s="463" t="s">
        <v>674</v>
      </c>
      <c r="D81" s="295"/>
      <c r="E81" s="295"/>
      <c r="F81" s="295"/>
      <c r="G81" s="464"/>
      <c r="H81" s="256">
        <f>(SUM(H53:H55)*(1+H57)*(1-H72)*H66)</f>
        <v>0.17134310289200014</v>
      </c>
      <c r="I81" s="216" t="s">
        <v>685</v>
      </c>
      <c r="J81" s="463"/>
      <c r="K81" s="295"/>
      <c r="L81" s="295"/>
      <c r="M81" s="464"/>
    </row>
    <row r="82" spans="3:13" ht="14.1" customHeight="1" outlineLevel="1">
      <c r="C82" s="463" t="s">
        <v>683</v>
      </c>
      <c r="D82" s="295"/>
      <c r="E82" s="295"/>
      <c r="F82" s="295"/>
      <c r="G82" s="464"/>
      <c r="H82" s="256">
        <f>(SUM(H53:H55)*(1+H57)*(1-H72)*H67)</f>
        <v>-1.0626213891800007</v>
      </c>
      <c r="I82" s="216" t="s">
        <v>685</v>
      </c>
      <c r="J82" s="463"/>
      <c r="K82" s="295"/>
      <c r="L82" s="295"/>
      <c r="M82" s="464"/>
    </row>
    <row r="83" spans="3:13" ht="14.1" customHeight="1" outlineLevel="1">
      <c r="C83" s="463" t="s">
        <v>676</v>
      </c>
      <c r="D83" s="295"/>
      <c r="E83" s="295"/>
      <c r="F83" s="295"/>
      <c r="G83" s="464"/>
      <c r="H83" s="256">
        <f>(H56*H68)</f>
        <v>16.764293333333331</v>
      </c>
      <c r="I83" s="216" t="s">
        <v>685</v>
      </c>
      <c r="J83" s="463"/>
      <c r="K83" s="295"/>
      <c r="L83" s="295"/>
      <c r="M83" s="464"/>
    </row>
    <row r="84" spans="3:13" ht="14.1" customHeight="1" outlineLevel="1">
      <c r="C84" s="483" t="s">
        <v>684</v>
      </c>
      <c r="D84" s="484"/>
      <c r="E84" s="484"/>
      <c r="F84" s="484"/>
      <c r="G84" s="485"/>
      <c r="H84" s="257">
        <f>(H56*H69)</f>
        <v>-3.9158386666666662</v>
      </c>
      <c r="I84" s="217" t="s">
        <v>685</v>
      </c>
      <c r="J84" s="480"/>
      <c r="K84" s="481"/>
      <c r="L84" s="481"/>
      <c r="M84" s="482"/>
    </row>
    <row r="85" spans="3:13" outlineLevel="1"/>
    <row r="86" spans="3:13" outlineLevel="1">
      <c r="C86" s="460" t="s">
        <v>168</v>
      </c>
      <c r="D86" s="461"/>
      <c r="E86" s="461"/>
      <c r="F86" s="461"/>
      <c r="G86" s="462"/>
      <c r="H86" s="219">
        <v>0</v>
      </c>
      <c r="I86" s="49" t="str">
        <f>"kgCO2e"&amp;IF($H$7=LISTES!$B$200," / an","")</f>
        <v>kgCO2e / an</v>
      </c>
    </row>
    <row r="87" spans="3:13" outlineLevel="1">
      <c r="C87" s="465" t="s">
        <v>212</v>
      </c>
      <c r="D87" s="466"/>
      <c r="E87" s="466"/>
      <c r="F87" s="466"/>
      <c r="G87" s="467"/>
      <c r="H87" s="220">
        <f>SUM(H75:H84)</f>
        <v>219.45447550544705</v>
      </c>
      <c r="I87" s="48" t="str">
        <f>"kgCO2e"&amp;IF($H$7=LISTES!$B$200," / an","")</f>
        <v>kgCO2e / an</v>
      </c>
    </row>
    <row r="88" spans="3:13" outlineLevel="1">
      <c r="H88" s="221"/>
    </row>
    <row r="89" spans="3:13" outlineLevel="1">
      <c r="C89" s="468" t="s">
        <v>221</v>
      </c>
      <c r="D89" s="469"/>
      <c r="E89" s="469"/>
      <c r="F89" s="469"/>
      <c r="G89" s="469"/>
      <c r="H89" s="222">
        <f>H87-H86</f>
        <v>219.45447550544705</v>
      </c>
      <c r="I89" s="32" t="str">
        <f>"kgCO2e"&amp;IF($H$7=LISTES!$B$200," / an","")</f>
        <v>kgCO2e / an</v>
      </c>
    </row>
    <row r="90" spans="3:13"/>
    <row r="91" spans="3:13" ht="15.6" collapsed="1">
      <c r="C91" s="470" t="s">
        <v>220</v>
      </c>
      <c r="D91" s="471"/>
      <c r="E91" s="471"/>
      <c r="F91" s="471"/>
      <c r="G91" s="471"/>
      <c r="H91" s="471"/>
      <c r="I91" s="471"/>
      <c r="J91" s="472">
        <f>H122</f>
        <v>0</v>
      </c>
      <c r="K91" s="472"/>
      <c r="L91" s="472"/>
      <c r="M91" s="118" t="str">
        <f>"kgCO2e"&amp;IF($H$7=LISTES!$B$200," / an","")</f>
        <v>kgCO2e / an</v>
      </c>
    </row>
    <row r="92" spans="3:13" hidden="1" outlineLevel="1"/>
    <row r="93" spans="3:13" ht="33" hidden="1" customHeight="1" outlineLevel="1">
      <c r="C93" s="473" t="s">
        <v>371</v>
      </c>
      <c r="D93" s="352"/>
      <c r="E93" s="352"/>
      <c r="F93" s="353"/>
      <c r="G93" s="31" t="s">
        <v>164</v>
      </c>
      <c r="H93" s="31" t="s">
        <v>166</v>
      </c>
      <c r="I93" s="31" t="s">
        <v>167</v>
      </c>
      <c r="J93" s="351" t="s">
        <v>165</v>
      </c>
      <c r="K93" s="352"/>
      <c r="L93" s="352"/>
      <c r="M93" s="353"/>
    </row>
    <row r="94" spans="3:13" ht="14.1" hidden="1" customHeight="1" outlineLevel="1">
      <c r="C94" s="354"/>
      <c r="D94" s="355"/>
      <c r="E94" s="355"/>
      <c r="F94" s="356"/>
      <c r="G94" s="215" t="str">
        <f>IF(C94="","",VLOOKUP(C94,'7'!$C$59:$G$83,2,FALSE))</f>
        <v/>
      </c>
      <c r="H94" s="215" t="str">
        <f>IF(C94="","",IF(OR(VLOOKUP(C94,'7'!$C$59:$G$83,5,FALSE)=LISTES!B$182,VLOOKUP(C94,'7'!$C$59:$G$83,5,FALSE)=LISTES!B$183),VLOOKUP(C94,'7'!$C$59:$G$83,4,FALSE),""))</f>
        <v/>
      </c>
      <c r="I94" s="215" t="str">
        <f>IF(C94="","",IF(OR(VLOOKUP(C94,'7'!$C$59:$G$83,5,FALSE)=LISTES!B$181,VLOOKUP(C94,'7'!$C$59:$G$83,5,FALSE)=LISTES!B$183),VLOOKUP(C94,'7'!$C$59:$G$83,4,FALSE),""))</f>
        <v/>
      </c>
      <c r="J94" s="354"/>
      <c r="K94" s="355"/>
      <c r="L94" s="355"/>
      <c r="M94" s="356"/>
    </row>
    <row r="95" spans="3:13" ht="14.1" hidden="1" customHeight="1" outlineLevel="1">
      <c r="C95" s="336"/>
      <c r="D95" s="337"/>
      <c r="E95" s="337"/>
      <c r="F95" s="338"/>
      <c r="G95" s="216" t="str">
        <f>IF(C95="","",VLOOKUP(C95,'7'!$C$59:$G$83,2,FALSE))</f>
        <v/>
      </c>
      <c r="H95" s="216" t="str">
        <f>IF(C95="","",IF(OR(VLOOKUP(C95,'7'!$C$59:$G$83,5,FALSE)=LISTES!B$182,VLOOKUP(C95,'7'!$C$59:$G$83,5,FALSE)=LISTES!B$183),VLOOKUP(C95,'7'!$C$59:$G$83,4,FALSE),""))</f>
        <v/>
      </c>
      <c r="I95" s="216" t="str">
        <f>IF(C95="","",IF(OR(VLOOKUP(C95,'7'!$C$59:$G$83,5,FALSE)=LISTES!B$181,VLOOKUP(C95,'7'!$C$59:$G$83,5,FALSE)=LISTES!B$183),VLOOKUP(C95,'7'!$C$59:$G$83,4,FALSE),""))</f>
        <v/>
      </c>
      <c r="J95" s="336"/>
      <c r="K95" s="337"/>
      <c r="L95" s="337"/>
      <c r="M95" s="338"/>
    </row>
    <row r="96" spans="3:13" ht="14.1" hidden="1" customHeight="1" outlineLevel="1">
      <c r="C96" s="336"/>
      <c r="D96" s="337"/>
      <c r="E96" s="337"/>
      <c r="F96" s="338"/>
      <c r="G96" s="216" t="str">
        <f>IF(C96="","",VLOOKUP(C96,'7'!$C$59:$G$83,2,FALSE))</f>
        <v/>
      </c>
      <c r="H96" s="216" t="str">
        <f>IF(C96="","",IF(OR(VLOOKUP(C96,'7'!$C$59:$G$83,5,FALSE)=LISTES!B$182,VLOOKUP(C96,'7'!$C$59:$G$83,5,FALSE)=LISTES!B$183),VLOOKUP(C96,'7'!$C$59:$G$83,4,FALSE),""))</f>
        <v/>
      </c>
      <c r="I96" s="216" t="str">
        <f>IF(C96="","",IF(OR(VLOOKUP(C96,'7'!$C$59:$G$83,5,FALSE)=LISTES!B$181,VLOOKUP(C96,'7'!$C$59:$G$83,5,FALSE)=LISTES!B$183),VLOOKUP(C96,'7'!$C$59:$G$83,4,FALSE),""))</f>
        <v/>
      </c>
      <c r="J96" s="336"/>
      <c r="K96" s="337"/>
      <c r="L96" s="337"/>
      <c r="M96" s="338"/>
    </row>
    <row r="97" spans="3:13" ht="14.1" hidden="1" customHeight="1" outlineLevel="1">
      <c r="C97" s="336"/>
      <c r="D97" s="337"/>
      <c r="E97" s="337"/>
      <c r="F97" s="338"/>
      <c r="G97" s="216" t="str">
        <f>IF(C97="","",VLOOKUP(C97,'7'!$C$59:$G$83,2,FALSE))</f>
        <v/>
      </c>
      <c r="H97" s="216" t="str">
        <f>IF(C97="","",IF(OR(VLOOKUP(C97,'7'!$C$59:$G$83,5,FALSE)=LISTES!B$182,VLOOKUP(C97,'7'!$C$59:$G$83,5,FALSE)=LISTES!B$183),VLOOKUP(C97,'7'!$C$59:$G$83,4,FALSE),""))</f>
        <v/>
      </c>
      <c r="I97" s="216" t="str">
        <f>IF(C97="","",IF(OR(VLOOKUP(C97,'7'!$C$59:$G$83,5,FALSE)=LISTES!B$181,VLOOKUP(C97,'7'!$C$59:$G$83,5,FALSE)=LISTES!B$183),VLOOKUP(C97,'7'!$C$59:$G$83,4,FALSE),""))</f>
        <v/>
      </c>
      <c r="J97" s="336"/>
      <c r="K97" s="337"/>
      <c r="L97" s="337"/>
      <c r="M97" s="338"/>
    </row>
    <row r="98" spans="3:13" ht="14.1" hidden="1" customHeight="1" outlineLevel="1">
      <c r="C98" s="423"/>
      <c r="D98" s="459"/>
      <c r="E98" s="459"/>
      <c r="F98" s="424"/>
      <c r="G98" s="217" t="str">
        <f>IF(C98="","",VLOOKUP(C98,'7'!$C$59:$G$83,2,FALSE))</f>
        <v/>
      </c>
      <c r="H98" s="217" t="str">
        <f>IF(C98="","",IF(OR(VLOOKUP(C98,'7'!$C$59:$G$83,5,FALSE)=LISTES!B$182,VLOOKUP(C98,'7'!$C$59:$G$83,5,FALSE)=LISTES!B$183),VLOOKUP(C98,'7'!$C$59:$G$83,4,FALSE),""))</f>
        <v/>
      </c>
      <c r="I98" s="217" t="str">
        <f>IF(C98="","",IF(OR(VLOOKUP(C98,'7'!$C$59:$G$83,5,FALSE)=LISTES!B$181,VLOOKUP(C98,'7'!$C$59:$G$83,5,FALSE)=LISTES!B$183),VLOOKUP(C98,'7'!$C$59:$G$83,4,FALSE),""))</f>
        <v/>
      </c>
      <c r="J98" s="423"/>
      <c r="K98" s="459"/>
      <c r="L98" s="459"/>
      <c r="M98" s="424"/>
    </row>
    <row r="99" spans="3:13" hidden="1" outlineLevel="1"/>
    <row r="100" spans="3:13" ht="33" hidden="1" customHeight="1" outlineLevel="1">
      <c r="C100" s="473" t="s">
        <v>372</v>
      </c>
      <c r="D100" s="352"/>
      <c r="E100" s="352"/>
      <c r="F100" s="353"/>
      <c r="G100" s="31" t="s">
        <v>164</v>
      </c>
      <c r="H100" s="31" t="s">
        <v>166</v>
      </c>
      <c r="I100" s="31" t="s">
        <v>167</v>
      </c>
      <c r="J100" s="351" t="s">
        <v>165</v>
      </c>
      <c r="K100" s="352"/>
      <c r="L100" s="352"/>
      <c r="M100" s="353"/>
    </row>
    <row r="101" spans="3:13" ht="14.1" hidden="1" customHeight="1" outlineLevel="1">
      <c r="C101" s="474"/>
      <c r="D101" s="475"/>
      <c r="E101" s="475"/>
      <c r="F101" s="476"/>
      <c r="G101" s="215" t="str">
        <f>IF(C101="","",VLOOKUP(C101,'7'!$C$88:$G$100,2,FALSE))</f>
        <v/>
      </c>
      <c r="H101" s="215" t="str">
        <f>IF(C101="","",IF(OR(VLOOKUP(C101,'7'!$C$88:$G$100,5,FALSE)=LISTES!B$182,VLOOKUP(C101,'7'!$C$88:$G$100,5,FALSE)=LISTES!B$183),VLOOKUP(C101,'7'!$C$88:$G$100,4,FALSE),""))</f>
        <v/>
      </c>
      <c r="I101" s="215" t="str">
        <f>IF(C101="","",IF(OR(VLOOKUP(C101,'7'!$C$88:$G$100,5,FALSE)=LISTES!B$181,VLOOKUP(C101,'7'!$C$88:$G$100,5,FALSE)=LISTES!B$183),VLOOKUP(C101,'7'!$C$88:$G$100,4,FALSE),""))</f>
        <v/>
      </c>
      <c r="J101" s="474"/>
      <c r="K101" s="475"/>
      <c r="L101" s="475"/>
      <c r="M101" s="476"/>
    </row>
    <row r="102" spans="3:13" ht="14.1" hidden="1" customHeight="1" outlineLevel="1">
      <c r="C102" s="336"/>
      <c r="D102" s="337"/>
      <c r="E102" s="337"/>
      <c r="F102" s="338"/>
      <c r="G102" s="216" t="str">
        <f>IF(C102="","",VLOOKUP(C102,'7'!$C$88:$G$100,2,FALSE))</f>
        <v/>
      </c>
      <c r="H102" s="216" t="str">
        <f>IF(C102="","",IF(OR(VLOOKUP(C102,'7'!$C$88:$G$100,5,FALSE)=LISTES!B$182,VLOOKUP(C102,'7'!$C$88:$G$100,5,FALSE)=LISTES!B$183),VLOOKUP(C102,'7'!$C$88:$G$100,4,FALSE),""))</f>
        <v/>
      </c>
      <c r="I102" s="216" t="str">
        <f>IF(C102="","",IF(OR(VLOOKUP(C102,'7'!$C$88:$G$100,5,FALSE)=LISTES!B$181,VLOOKUP(C102,'7'!$C$88:$G$100,5,FALSE)=LISTES!B$183),VLOOKUP(C102,'7'!$C$88:$G$100,4,FALSE),""))</f>
        <v/>
      </c>
      <c r="J102" s="336"/>
      <c r="K102" s="337"/>
      <c r="L102" s="337"/>
      <c r="M102" s="338"/>
    </row>
    <row r="103" spans="3:13" ht="14.1" hidden="1" customHeight="1" outlineLevel="1">
      <c r="C103" s="336"/>
      <c r="D103" s="337"/>
      <c r="E103" s="337"/>
      <c r="F103" s="338"/>
      <c r="G103" s="216" t="str">
        <f>IF(C103="","",VLOOKUP(C103,'7'!$C$88:$G$100,2,FALSE))</f>
        <v/>
      </c>
      <c r="H103" s="216" t="str">
        <f>IF(C103="","",IF(OR(VLOOKUP(C103,'7'!$C$88:$G$100,5,FALSE)=LISTES!B$182,VLOOKUP(C103,'7'!$C$88:$G$100,5,FALSE)=LISTES!B$183),VLOOKUP(C103,'7'!$C$88:$G$100,4,FALSE),""))</f>
        <v/>
      </c>
      <c r="I103" s="216" t="str">
        <f>IF(C103="","",IF(OR(VLOOKUP(C103,'7'!$C$88:$G$100,5,FALSE)=LISTES!B$181,VLOOKUP(C103,'7'!$C$88:$G$100,5,FALSE)=LISTES!B$183),VLOOKUP(C103,'7'!$C$88:$G$100,4,FALSE),""))</f>
        <v/>
      </c>
      <c r="J103" s="336"/>
      <c r="K103" s="337"/>
      <c r="L103" s="337"/>
      <c r="M103" s="338"/>
    </row>
    <row r="104" spans="3:13" ht="14.1" hidden="1" customHeight="1" outlineLevel="1">
      <c r="C104" s="423"/>
      <c r="D104" s="459"/>
      <c r="E104" s="459"/>
      <c r="F104" s="424"/>
      <c r="G104" s="217" t="str">
        <f>IF(C104="","",VLOOKUP(C104,'7'!$C$88:$G$100,2,FALSE))</f>
        <v/>
      </c>
      <c r="H104" s="217" t="str">
        <f>IF(C104="","",IF(OR(VLOOKUP(C104,'7'!$C$88:$G$100,5,FALSE)=LISTES!B$182,VLOOKUP(C104,'7'!$C$88:$G$100,5,FALSE)=LISTES!B$183),VLOOKUP(C104,'7'!$C$88:$G$100,4,FALSE),""))</f>
        <v/>
      </c>
      <c r="I104" s="217" t="str">
        <f>IF(C104="","",IF(OR(VLOOKUP(C104,'7'!$C$88:$G$100,5,FALSE)=LISTES!B$181,VLOOKUP(C104,'7'!$C$88:$G$100,5,FALSE)=LISTES!B$183),VLOOKUP(C104,'7'!$C$88:$G$100,4,FALSE),""))</f>
        <v/>
      </c>
      <c r="J104" s="423"/>
      <c r="K104" s="459"/>
      <c r="L104" s="459"/>
      <c r="M104" s="424"/>
    </row>
    <row r="105" spans="3:13" hidden="1" outlineLevel="1"/>
    <row r="106" spans="3:13" ht="33" hidden="1" customHeight="1" outlineLevel="1">
      <c r="C106" s="473" t="s">
        <v>522</v>
      </c>
      <c r="D106" s="352"/>
      <c r="E106" s="352"/>
      <c r="F106" s="353"/>
      <c r="G106" s="31" t="s">
        <v>164</v>
      </c>
      <c r="H106" s="31" t="s">
        <v>166</v>
      </c>
      <c r="I106" s="31" t="s">
        <v>167</v>
      </c>
      <c r="J106" s="351" t="s">
        <v>165</v>
      </c>
      <c r="K106" s="352"/>
      <c r="L106" s="352"/>
      <c r="M106" s="353"/>
    </row>
    <row r="107" spans="3:13" ht="14.1" hidden="1" customHeight="1" outlineLevel="1">
      <c r="C107" s="474"/>
      <c r="D107" s="475"/>
      <c r="E107" s="475"/>
      <c r="F107" s="476"/>
      <c r="G107" s="215" t="str">
        <f>IF(C107="","",VLOOKUP(C107,'7'!$C$105:$G$105,2,FALSE))</f>
        <v/>
      </c>
      <c r="H107" s="215" t="str">
        <f>IF(C107="","",IF(OR(VLOOKUP(C107,'7'!$C$105:$G$105,5,FALSE)=LISTES!B$182,VLOOKUP(C107,'7'!$C$105:$G$105,5,FALSE)=LISTES!B$183),VLOOKUP(C107,'7'!$C$105:$G$105,4,FALSE),""))</f>
        <v/>
      </c>
      <c r="I107" s="215" t="str">
        <f>IF(C107="","",IF(OR(VLOOKUP(C107,'7'!$C$105:$G$105,5,FALSE)=LISTES!B$181,VLOOKUP(C107,'7'!$C$105:$G$105,5,FALSE)=LISTES!B$183),VLOOKUP(C107,'7'!$C$105:$G$105,4,FALSE),""))</f>
        <v/>
      </c>
      <c r="J107" s="474"/>
      <c r="K107" s="475"/>
      <c r="L107" s="475"/>
      <c r="M107" s="476"/>
    </row>
    <row r="108" spans="3:13" ht="14.1" hidden="1" customHeight="1" outlineLevel="1">
      <c r="C108" s="336"/>
      <c r="D108" s="337"/>
      <c r="E108" s="337"/>
      <c r="F108" s="338"/>
      <c r="G108" s="216" t="str">
        <f>IF(C108="","",VLOOKUP(C108,'7'!$C$105:$G$105,2,FALSE))</f>
        <v/>
      </c>
      <c r="H108" s="216" t="str">
        <f>IF(C108="","",IF(OR(VLOOKUP(C108,'7'!$C$105:$G$105,5,FALSE)=LISTES!B$182,VLOOKUP(C108,'7'!$C$105:$G$105,5,FALSE)=LISTES!B$183),VLOOKUP(C108,'7'!$C$105:$G$105,4,FALSE),""))</f>
        <v/>
      </c>
      <c r="I108" s="216" t="str">
        <f>IF(C108="","",IF(OR(VLOOKUP(C108,'7'!$C$105:$G$105,5,FALSE)=LISTES!B$181,VLOOKUP(C108,'7'!$C$105:$G$105,5,FALSE)=LISTES!B$183),VLOOKUP(C108,'7'!$C$105:$G$105,4,FALSE),""))</f>
        <v/>
      </c>
      <c r="J108" s="336"/>
      <c r="K108" s="337"/>
      <c r="L108" s="337"/>
      <c r="M108" s="338"/>
    </row>
    <row r="109" spans="3:13" ht="14.1" hidden="1" customHeight="1" outlineLevel="1">
      <c r="C109" s="336"/>
      <c r="D109" s="337"/>
      <c r="E109" s="337"/>
      <c r="F109" s="338"/>
      <c r="G109" s="216" t="str">
        <f>IF(C109="","",VLOOKUP(C109,'7'!$C$105:$G$105,2,FALSE))</f>
        <v/>
      </c>
      <c r="H109" s="216" t="str">
        <f>IF(C109="","",IF(OR(VLOOKUP(C109,'7'!$C$105:$G$105,5,FALSE)=LISTES!B$182,VLOOKUP(C109,'7'!$C$105:$G$105,5,FALSE)=LISTES!B$183),VLOOKUP(C109,'7'!$C$105:$G$105,4,FALSE),""))</f>
        <v/>
      </c>
      <c r="I109" s="216" t="str">
        <f>IF(C109="","",IF(OR(VLOOKUP(C109,'7'!$C$105:$G$105,5,FALSE)=LISTES!B$181,VLOOKUP(C109,'7'!$C$105:$G$105,5,FALSE)=LISTES!B$183),VLOOKUP(C109,'7'!$C$105:$G$105,4,FALSE),""))</f>
        <v/>
      </c>
      <c r="J109" s="336"/>
      <c r="K109" s="337"/>
      <c r="L109" s="337"/>
      <c r="M109" s="338"/>
    </row>
    <row r="110" spans="3:13" ht="14.1" hidden="1" customHeight="1" outlineLevel="1">
      <c r="C110" s="423"/>
      <c r="D110" s="459"/>
      <c r="E110" s="459"/>
      <c r="F110" s="424"/>
      <c r="G110" s="217" t="str">
        <f>IF(C110="","",VLOOKUP(C110,'7'!$C$105:$G$105,2,FALSE))</f>
        <v/>
      </c>
      <c r="H110" s="217" t="str">
        <f>IF(C110="","",IF(OR(VLOOKUP(C110,'7'!$C$105:$G$105,5,FALSE)=LISTES!B$182,VLOOKUP(C110,'7'!$C$105:$G$105,5,FALSE)=LISTES!B$183),VLOOKUP(C110,'7'!$C$105:$G$105,4,FALSE),""))</f>
        <v/>
      </c>
      <c r="I110" s="217" t="str">
        <f>IF(C110="","",IF(OR(VLOOKUP(C110,'7'!$C$105:$G$105,5,FALSE)=LISTES!B$181,VLOOKUP(C110,'7'!$C$105:$G$105,5,FALSE)=LISTES!B$183),VLOOKUP(C110,'7'!$C$105:$G$105,4,FALSE),""))</f>
        <v/>
      </c>
      <c r="J110" s="423"/>
      <c r="K110" s="459"/>
      <c r="L110" s="459"/>
      <c r="M110" s="424"/>
    </row>
    <row r="111" spans="3:13" hidden="1" outlineLevel="1"/>
    <row r="112" spans="3:13" ht="33" hidden="1" customHeight="1" outlineLevel="1">
      <c r="C112" s="351" t="s">
        <v>170</v>
      </c>
      <c r="D112" s="352"/>
      <c r="E112" s="352"/>
      <c r="F112" s="352"/>
      <c r="G112" s="353"/>
      <c r="H112" s="31" t="s">
        <v>19</v>
      </c>
      <c r="I112" s="23" t="s">
        <v>164</v>
      </c>
      <c r="J112" s="351" t="s">
        <v>165</v>
      </c>
      <c r="K112" s="352"/>
      <c r="L112" s="352"/>
      <c r="M112" s="353"/>
    </row>
    <row r="113" spans="3:13" ht="14.1" hidden="1" customHeight="1" outlineLevel="1">
      <c r="C113" s="474"/>
      <c r="D113" s="475"/>
      <c r="E113" s="475"/>
      <c r="F113" s="475"/>
      <c r="G113" s="476"/>
      <c r="H113" s="215"/>
      <c r="I113" s="215"/>
      <c r="J113" s="474"/>
      <c r="K113" s="475"/>
      <c r="L113" s="475"/>
      <c r="M113" s="476"/>
    </row>
    <row r="114" spans="3:13" ht="14.1" hidden="1" customHeight="1" outlineLevel="1">
      <c r="C114" s="463"/>
      <c r="D114" s="295"/>
      <c r="E114" s="295"/>
      <c r="F114" s="295"/>
      <c r="G114" s="464"/>
      <c r="H114" s="216"/>
      <c r="I114" s="216"/>
      <c r="J114" s="463"/>
      <c r="K114" s="295"/>
      <c r="L114" s="295"/>
      <c r="M114" s="464"/>
    </row>
    <row r="115" spans="3:13" ht="14.1" hidden="1" customHeight="1" outlineLevel="1">
      <c r="C115" s="463"/>
      <c r="D115" s="295"/>
      <c r="E115" s="295"/>
      <c r="F115" s="295"/>
      <c r="G115" s="464"/>
      <c r="H115" s="216"/>
      <c r="I115" s="216"/>
      <c r="J115" s="463"/>
      <c r="K115" s="295"/>
      <c r="L115" s="295"/>
      <c r="M115" s="464"/>
    </row>
    <row r="116" spans="3:13" ht="14.1" hidden="1" customHeight="1" outlineLevel="1">
      <c r="C116" s="463"/>
      <c r="D116" s="295"/>
      <c r="E116" s="295"/>
      <c r="F116" s="295"/>
      <c r="G116" s="464"/>
      <c r="H116" s="216"/>
      <c r="I116" s="216"/>
      <c r="J116" s="463"/>
      <c r="K116" s="295"/>
      <c r="L116" s="295"/>
      <c r="M116" s="464"/>
    </row>
    <row r="117" spans="3:13" ht="14.1" hidden="1" customHeight="1" outlineLevel="1">
      <c r="C117" s="480"/>
      <c r="D117" s="481"/>
      <c r="E117" s="481"/>
      <c r="F117" s="481"/>
      <c r="G117" s="482"/>
      <c r="H117" s="217"/>
      <c r="I117" s="217"/>
      <c r="J117" s="480"/>
      <c r="K117" s="481"/>
      <c r="L117" s="481"/>
      <c r="M117" s="482"/>
    </row>
    <row r="118" spans="3:13" hidden="1" outlineLevel="1"/>
    <row r="119" spans="3:13" hidden="1" outlineLevel="1">
      <c r="C119" s="460" t="s">
        <v>168</v>
      </c>
      <c r="D119" s="461"/>
      <c r="E119" s="461"/>
      <c r="F119" s="461"/>
      <c r="G119" s="462"/>
      <c r="H119" s="219"/>
      <c r="I119" s="223" t="str">
        <f>"kgCO2e"&amp;IF($H$7=LISTES!$B$200," / an","")</f>
        <v>kgCO2e / an</v>
      </c>
    </row>
    <row r="120" spans="3:13" hidden="1" outlineLevel="1">
      <c r="C120" s="465" t="s">
        <v>212</v>
      </c>
      <c r="D120" s="466"/>
      <c r="E120" s="466"/>
      <c r="F120" s="466"/>
      <c r="G120" s="467"/>
      <c r="H120" s="220"/>
      <c r="I120" s="224" t="str">
        <f>"kgCO2e"&amp;IF($H$7=LISTES!$B$200," / an","")</f>
        <v>kgCO2e / an</v>
      </c>
    </row>
    <row r="121" spans="3:13" hidden="1" outlineLevel="1">
      <c r="H121" s="221"/>
    </row>
    <row r="122" spans="3:13" hidden="1" outlineLevel="1">
      <c r="C122" s="468" t="s">
        <v>221</v>
      </c>
      <c r="D122" s="469"/>
      <c r="E122" s="469"/>
      <c r="F122" s="469"/>
      <c r="G122" s="469"/>
      <c r="H122" s="218">
        <f>H120-H119</f>
        <v>0</v>
      </c>
      <c r="I122" s="32" t="str">
        <f>"kgCO2e"&amp;IF($H$7=LISTES!$B$200," / an","")</f>
        <v>kgCO2e / an</v>
      </c>
    </row>
    <row r="123" spans="3:13"/>
    <row r="124" spans="3:13" ht="15.6" collapsed="1">
      <c r="C124" s="470" t="s">
        <v>324</v>
      </c>
      <c r="D124" s="471"/>
      <c r="E124" s="471"/>
      <c r="F124" s="471"/>
      <c r="G124" s="471"/>
      <c r="H124" s="471"/>
      <c r="I124" s="471"/>
      <c r="J124" s="472">
        <f>H155</f>
        <v>0</v>
      </c>
      <c r="K124" s="472"/>
      <c r="L124" s="472"/>
      <c r="M124" s="118" t="str">
        <f>"kgCO2e"&amp;IF($H$7=LISTES!$B$200," / an","")</f>
        <v>kgCO2e / an</v>
      </c>
    </row>
    <row r="125" spans="3:13" hidden="1" outlineLevel="1"/>
    <row r="126" spans="3:13" ht="33" hidden="1" customHeight="1" outlineLevel="1">
      <c r="C126" s="473" t="s">
        <v>371</v>
      </c>
      <c r="D126" s="352"/>
      <c r="E126" s="352"/>
      <c r="F126" s="353"/>
      <c r="G126" s="31" t="s">
        <v>164</v>
      </c>
      <c r="H126" s="31" t="s">
        <v>166</v>
      </c>
      <c r="I126" s="31" t="s">
        <v>167</v>
      </c>
      <c r="J126" s="351" t="s">
        <v>165</v>
      </c>
      <c r="K126" s="352"/>
      <c r="L126" s="352"/>
      <c r="M126" s="353"/>
    </row>
    <row r="127" spans="3:13" ht="14.1" hidden="1" customHeight="1" outlineLevel="1">
      <c r="C127" s="354"/>
      <c r="D127" s="355"/>
      <c r="E127" s="355"/>
      <c r="F127" s="356"/>
      <c r="G127" s="215" t="str">
        <f>IF(C127="","",VLOOKUP(C127,'7'!$C$59:$G$83,2,FALSE))</f>
        <v/>
      </c>
      <c r="H127" s="215" t="str">
        <f>IF(C127="","",IF(OR(VLOOKUP(C127,'7'!$C$59:$G$83,5,FALSE)=LISTES!B$182,VLOOKUP(C127,'7'!$C$59:$G$83,5,FALSE)=LISTES!B$183),VLOOKUP(C127,'7'!$C$59:$G$83,4,FALSE),""))</f>
        <v/>
      </c>
      <c r="I127" s="215" t="str">
        <f>IF(C127="","",IF(OR(VLOOKUP(C127,'7'!$C$59:$G$83,5,FALSE)=LISTES!B$181,VLOOKUP(C127,'7'!$C$59:$G$83,5,FALSE)=LISTES!B$183),VLOOKUP(C127,'7'!$C$59:$G$83,4,FALSE),""))</f>
        <v/>
      </c>
      <c r="J127" s="354"/>
      <c r="K127" s="355"/>
      <c r="L127" s="355"/>
      <c r="M127" s="356"/>
    </row>
    <row r="128" spans="3:13" ht="14.1" hidden="1" customHeight="1" outlineLevel="1">
      <c r="C128" s="336"/>
      <c r="D128" s="337"/>
      <c r="E128" s="337"/>
      <c r="F128" s="338"/>
      <c r="G128" s="216" t="str">
        <f>IF(C128="","",VLOOKUP(C128,'7'!$C$59:$G$83,2,FALSE))</f>
        <v/>
      </c>
      <c r="H128" s="216" t="str">
        <f>IF(C128="","",IF(OR(VLOOKUP(C128,'7'!$C$59:$G$83,5,FALSE)=LISTES!B$182,VLOOKUP(C128,'7'!$C$59:$G$83,5,FALSE)=LISTES!B$183),VLOOKUP(C128,'7'!$C$59:$G$83,4,FALSE),""))</f>
        <v/>
      </c>
      <c r="I128" s="216" t="str">
        <f>IF(C128="","",IF(OR(VLOOKUP(C128,'7'!$C$59:$G$83,5,FALSE)=LISTES!B$181,VLOOKUP(C128,'7'!$C$59:$G$83,5,FALSE)=LISTES!B$183),VLOOKUP(C128,'7'!$C$59:$G$83,4,FALSE),""))</f>
        <v/>
      </c>
      <c r="J128" s="336"/>
      <c r="K128" s="337"/>
      <c r="L128" s="337"/>
      <c r="M128" s="338"/>
    </row>
    <row r="129" spans="3:13" ht="14.1" hidden="1" customHeight="1" outlineLevel="1">
      <c r="C129" s="336"/>
      <c r="D129" s="337"/>
      <c r="E129" s="337"/>
      <c r="F129" s="338"/>
      <c r="G129" s="216" t="str">
        <f>IF(C129="","",VLOOKUP(C129,'7'!$C$59:$G$83,2,FALSE))</f>
        <v/>
      </c>
      <c r="H129" s="216" t="str">
        <f>IF(C129="","",IF(OR(VLOOKUP(C129,'7'!$C$59:$G$83,5,FALSE)=LISTES!B$182,VLOOKUP(C129,'7'!$C$59:$G$83,5,FALSE)=LISTES!B$183),VLOOKUP(C129,'7'!$C$59:$G$83,4,FALSE),""))</f>
        <v/>
      </c>
      <c r="I129" s="216" t="str">
        <f>IF(C129="","",IF(OR(VLOOKUP(C129,'7'!$C$59:$G$83,5,FALSE)=LISTES!B$181,VLOOKUP(C129,'7'!$C$59:$G$83,5,FALSE)=LISTES!B$183),VLOOKUP(C129,'7'!$C$59:$G$83,4,FALSE),""))</f>
        <v/>
      </c>
      <c r="J129" s="336"/>
      <c r="K129" s="337"/>
      <c r="L129" s="337"/>
      <c r="M129" s="338"/>
    </row>
    <row r="130" spans="3:13" ht="14.1" hidden="1" customHeight="1" outlineLevel="1">
      <c r="C130" s="336"/>
      <c r="D130" s="337"/>
      <c r="E130" s="337"/>
      <c r="F130" s="338"/>
      <c r="G130" s="216" t="str">
        <f>IF(C130="","",VLOOKUP(C130,'7'!$C$59:$G$83,2,FALSE))</f>
        <v/>
      </c>
      <c r="H130" s="216" t="str">
        <f>IF(C130="","",IF(OR(VLOOKUP(C130,'7'!$C$59:$G$83,5,FALSE)=LISTES!B$182,VLOOKUP(C130,'7'!$C$59:$G$83,5,FALSE)=LISTES!B$183),VLOOKUP(C130,'7'!$C$59:$G$83,4,FALSE),""))</f>
        <v/>
      </c>
      <c r="I130" s="216" t="str">
        <f>IF(C130="","",IF(OR(VLOOKUP(C130,'7'!$C$59:$G$83,5,FALSE)=LISTES!B$181,VLOOKUP(C130,'7'!$C$59:$G$83,5,FALSE)=LISTES!B$183),VLOOKUP(C130,'7'!$C$59:$G$83,4,FALSE),""))</f>
        <v/>
      </c>
      <c r="J130" s="336"/>
      <c r="K130" s="337"/>
      <c r="L130" s="337"/>
      <c r="M130" s="338"/>
    </row>
    <row r="131" spans="3:13" ht="14.1" hidden="1" customHeight="1" outlineLevel="1">
      <c r="C131" s="423"/>
      <c r="D131" s="459"/>
      <c r="E131" s="459"/>
      <c r="F131" s="424"/>
      <c r="G131" s="217" t="str">
        <f>IF(C131="","",VLOOKUP(C131,'7'!$C$59:$G$83,2,FALSE))</f>
        <v/>
      </c>
      <c r="H131" s="217" t="str">
        <f>IF(C131="","",IF(OR(VLOOKUP(C131,'7'!$C$59:$G$83,5,FALSE)=LISTES!B$182,VLOOKUP(C131,'7'!$C$59:$G$83,5,FALSE)=LISTES!B$183),VLOOKUP(C131,'7'!$C$59:$G$83,4,FALSE),""))</f>
        <v/>
      </c>
      <c r="I131" s="217" t="str">
        <f>IF(C131="","",IF(OR(VLOOKUP(C131,'7'!$C$59:$G$83,5,FALSE)=LISTES!B$181,VLOOKUP(C131,'7'!$C$59:$G$83,5,FALSE)=LISTES!B$183),VLOOKUP(C131,'7'!$C$59:$G$83,4,FALSE),""))</f>
        <v/>
      </c>
      <c r="J131" s="423"/>
      <c r="K131" s="459"/>
      <c r="L131" s="459"/>
      <c r="M131" s="424"/>
    </row>
    <row r="132" spans="3:13" hidden="1" outlineLevel="1"/>
    <row r="133" spans="3:13" ht="33" hidden="1" customHeight="1" outlineLevel="1">
      <c r="C133" s="473" t="s">
        <v>372</v>
      </c>
      <c r="D133" s="352"/>
      <c r="E133" s="352"/>
      <c r="F133" s="353"/>
      <c r="G133" s="31" t="s">
        <v>164</v>
      </c>
      <c r="H133" s="31" t="s">
        <v>166</v>
      </c>
      <c r="I133" s="31" t="s">
        <v>167</v>
      </c>
      <c r="J133" s="351" t="s">
        <v>165</v>
      </c>
      <c r="K133" s="352"/>
      <c r="L133" s="352"/>
      <c r="M133" s="353"/>
    </row>
    <row r="134" spans="3:13" ht="14.1" hidden="1" customHeight="1" outlineLevel="1">
      <c r="C134" s="474"/>
      <c r="D134" s="475"/>
      <c r="E134" s="475"/>
      <c r="F134" s="476"/>
      <c r="G134" s="215" t="str">
        <f>IF(C134="","",VLOOKUP(C134,'7'!$C$88:$G$100,2,FALSE))</f>
        <v/>
      </c>
      <c r="H134" s="215" t="str">
        <f>IF(C134="","",IF(OR(VLOOKUP(C134,'7'!$C$88:$G$100,5,FALSE)=LISTES!B$182,VLOOKUP(C134,'7'!$C$88:$G$100,5,FALSE)=LISTES!B$183),VLOOKUP(C134,'7'!$C$88:$G$100,4,FALSE),""))</f>
        <v/>
      </c>
      <c r="I134" s="215" t="str">
        <f>IF(C134="","",IF(OR(VLOOKUP(C134,'7'!$C$88:$G$100,5,FALSE)=LISTES!B$181,VLOOKUP(C134,'7'!$C$88:$G$100,5,FALSE)=LISTES!B$183),VLOOKUP(C134,'7'!$C$88:$G$100,4,FALSE),""))</f>
        <v/>
      </c>
      <c r="J134" s="474"/>
      <c r="K134" s="475"/>
      <c r="L134" s="475"/>
      <c r="M134" s="476"/>
    </row>
    <row r="135" spans="3:13" ht="14.1" hidden="1" customHeight="1" outlineLevel="1">
      <c r="C135" s="336"/>
      <c r="D135" s="337"/>
      <c r="E135" s="337"/>
      <c r="F135" s="338"/>
      <c r="G135" s="216" t="str">
        <f>IF(C135="","",VLOOKUP(C135,'7'!$C$88:$G$100,2,FALSE))</f>
        <v/>
      </c>
      <c r="H135" s="216" t="str">
        <f>IF(C135="","",IF(OR(VLOOKUP(C135,'7'!$C$88:$G$100,5,FALSE)=LISTES!B$182,VLOOKUP(C135,'7'!$C$88:$G$100,5,FALSE)=LISTES!B$183),VLOOKUP(C135,'7'!$C$88:$G$100,4,FALSE),""))</f>
        <v/>
      </c>
      <c r="I135" s="216" t="str">
        <f>IF(C135="","",IF(OR(VLOOKUP(C135,'7'!$C$88:$G$100,5,FALSE)=LISTES!B$181,VLOOKUP(C135,'7'!$C$88:$G$100,5,FALSE)=LISTES!B$183),VLOOKUP(C135,'7'!$C$88:$G$100,4,FALSE),""))</f>
        <v/>
      </c>
      <c r="J135" s="336"/>
      <c r="K135" s="337"/>
      <c r="L135" s="337"/>
      <c r="M135" s="338"/>
    </row>
    <row r="136" spans="3:13" ht="14.1" hidden="1" customHeight="1" outlineLevel="1">
      <c r="C136" s="336"/>
      <c r="D136" s="337"/>
      <c r="E136" s="337"/>
      <c r="F136" s="338"/>
      <c r="G136" s="216" t="str">
        <f>IF(C136="","",VLOOKUP(C136,'7'!$C$88:$G$100,2,FALSE))</f>
        <v/>
      </c>
      <c r="H136" s="216" t="str">
        <f>IF(C136="","",IF(OR(VLOOKUP(C136,'7'!$C$88:$G$100,5,FALSE)=LISTES!B$182,VLOOKUP(C136,'7'!$C$88:$G$100,5,FALSE)=LISTES!B$183),VLOOKUP(C136,'7'!$C$88:$G$100,4,FALSE),""))</f>
        <v/>
      </c>
      <c r="I136" s="216" t="str">
        <f>IF(C136="","",IF(OR(VLOOKUP(C136,'7'!$C$88:$G$100,5,FALSE)=LISTES!B$181,VLOOKUP(C136,'7'!$C$88:$G$100,5,FALSE)=LISTES!B$183),VLOOKUP(C136,'7'!$C$88:$G$100,4,FALSE),""))</f>
        <v/>
      </c>
      <c r="J136" s="336"/>
      <c r="K136" s="337"/>
      <c r="L136" s="337"/>
      <c r="M136" s="338"/>
    </row>
    <row r="137" spans="3:13" ht="14.1" hidden="1" customHeight="1" outlineLevel="1">
      <c r="C137" s="423"/>
      <c r="D137" s="459"/>
      <c r="E137" s="459"/>
      <c r="F137" s="424"/>
      <c r="G137" s="217" t="str">
        <f>IF(C137="","",VLOOKUP(C137,'7'!$C$88:$G$100,2,FALSE))</f>
        <v/>
      </c>
      <c r="H137" s="217" t="str">
        <f>IF(C137="","",IF(OR(VLOOKUP(C137,'7'!$C$88:$G$100,5,FALSE)=LISTES!B$182,VLOOKUP(C137,'7'!$C$88:$G$100,5,FALSE)=LISTES!B$183),VLOOKUP(C137,'7'!$C$88:$G$100,4,FALSE),""))</f>
        <v/>
      </c>
      <c r="I137" s="217" t="str">
        <f>IF(C137="","",IF(OR(VLOOKUP(C137,'7'!$C$88:$G$100,5,FALSE)=LISTES!B$181,VLOOKUP(C137,'7'!$C$88:$G$100,5,FALSE)=LISTES!B$183),VLOOKUP(C137,'7'!$C$88:$G$100,4,FALSE),""))</f>
        <v/>
      </c>
      <c r="J137" s="423"/>
      <c r="K137" s="459"/>
      <c r="L137" s="459"/>
      <c r="M137" s="424"/>
    </row>
    <row r="138" spans="3:13" hidden="1" outlineLevel="1"/>
    <row r="139" spans="3:13" ht="33" hidden="1" customHeight="1" outlineLevel="1">
      <c r="C139" s="473" t="s">
        <v>522</v>
      </c>
      <c r="D139" s="352"/>
      <c r="E139" s="352"/>
      <c r="F139" s="353"/>
      <c r="G139" s="31" t="s">
        <v>164</v>
      </c>
      <c r="H139" s="31" t="s">
        <v>166</v>
      </c>
      <c r="I139" s="31" t="s">
        <v>167</v>
      </c>
      <c r="J139" s="351" t="s">
        <v>165</v>
      </c>
      <c r="K139" s="352"/>
      <c r="L139" s="352"/>
      <c r="M139" s="353"/>
    </row>
    <row r="140" spans="3:13" ht="14.1" hidden="1" customHeight="1" outlineLevel="1">
      <c r="C140" s="474"/>
      <c r="D140" s="475"/>
      <c r="E140" s="475"/>
      <c r="F140" s="476"/>
      <c r="G140" s="215" t="str">
        <f>IF(C140="","",VLOOKUP(C140,'7'!$C$105:$G$105,2,FALSE))</f>
        <v/>
      </c>
      <c r="H140" s="215" t="str">
        <f>IF(C140="","",IF(OR(VLOOKUP(C140,'7'!$C$105:$G$105,5,FALSE)=LISTES!B$182,VLOOKUP(C140,'7'!$C$105:$G$105,5,FALSE)=LISTES!B$183),VLOOKUP(C140,'7'!$C$105:$G$105,4,FALSE),""))</f>
        <v/>
      </c>
      <c r="I140" s="215" t="str">
        <f>IF(C140="","",IF(OR(VLOOKUP(C140,'7'!$C$105:$G$105,5,FALSE)=LISTES!B$181,VLOOKUP(C140,'7'!$C$105:$G$105,5,FALSE)=LISTES!B$183),VLOOKUP(C140,'7'!$C$105:$G$105,4,FALSE),""))</f>
        <v/>
      </c>
      <c r="J140" s="474"/>
      <c r="K140" s="475"/>
      <c r="L140" s="475"/>
      <c r="M140" s="476"/>
    </row>
    <row r="141" spans="3:13" ht="14.1" hidden="1" customHeight="1" outlineLevel="1">
      <c r="C141" s="336"/>
      <c r="D141" s="337"/>
      <c r="E141" s="337"/>
      <c r="F141" s="338"/>
      <c r="G141" s="216" t="str">
        <f>IF(C141="","",VLOOKUP(C141,'7'!$C$105:$G$105,2,FALSE))</f>
        <v/>
      </c>
      <c r="H141" s="216" t="str">
        <f>IF(C141="","",IF(OR(VLOOKUP(C141,'7'!$C$105:$G$105,5,FALSE)=LISTES!B$182,VLOOKUP(C141,'7'!$C$105:$G$105,5,FALSE)=LISTES!B$183),VLOOKUP(C141,'7'!$C$105:$G$105,4,FALSE),""))</f>
        <v/>
      </c>
      <c r="I141" s="216" t="str">
        <f>IF(C141="","",IF(OR(VLOOKUP(C141,'7'!$C$105:$G$105,5,FALSE)=LISTES!B$181,VLOOKUP(C141,'7'!$C$105:$G$105,5,FALSE)=LISTES!B$183),VLOOKUP(C141,'7'!$C$105:$G$105,4,FALSE),""))</f>
        <v/>
      </c>
      <c r="J141" s="336"/>
      <c r="K141" s="337"/>
      <c r="L141" s="337"/>
      <c r="M141" s="338"/>
    </row>
    <row r="142" spans="3:13" ht="14.1" hidden="1" customHeight="1" outlineLevel="1">
      <c r="C142" s="336"/>
      <c r="D142" s="337"/>
      <c r="E142" s="337"/>
      <c r="F142" s="338"/>
      <c r="G142" s="216" t="str">
        <f>IF(C142="","",VLOOKUP(C142,'7'!$C$105:$G$105,2,FALSE))</f>
        <v/>
      </c>
      <c r="H142" s="216" t="str">
        <f>IF(C142="","",IF(OR(VLOOKUP(C142,'7'!$C$105:$G$105,5,FALSE)=LISTES!B$182,VLOOKUP(C142,'7'!$C$105:$G$105,5,FALSE)=LISTES!B$183),VLOOKUP(C142,'7'!$C$105:$G$105,4,FALSE),""))</f>
        <v/>
      </c>
      <c r="I142" s="216" t="str">
        <f>IF(C142="","",IF(OR(VLOOKUP(C142,'7'!$C$105:$G$105,5,FALSE)=LISTES!B$181,VLOOKUP(C142,'7'!$C$105:$G$105,5,FALSE)=LISTES!B$183),VLOOKUP(C142,'7'!$C$105:$G$105,4,FALSE),""))</f>
        <v/>
      </c>
      <c r="J142" s="336"/>
      <c r="K142" s="337"/>
      <c r="L142" s="337"/>
      <c r="M142" s="338"/>
    </row>
    <row r="143" spans="3:13" ht="14.1" hidden="1" customHeight="1" outlineLevel="1">
      <c r="C143" s="423"/>
      <c r="D143" s="459"/>
      <c r="E143" s="459"/>
      <c r="F143" s="424"/>
      <c r="G143" s="217" t="str">
        <f>IF(C143="","",VLOOKUP(C143,'7'!$C$105:$G$105,2,FALSE))</f>
        <v/>
      </c>
      <c r="H143" s="217" t="str">
        <f>IF(C143="","",IF(OR(VLOOKUP(C143,'7'!$C$105:$G$105,5,FALSE)=LISTES!B$182,VLOOKUP(C143,'7'!$C$105:$G$105,5,FALSE)=LISTES!B$183),VLOOKUP(C143,'7'!$C$105:$G$105,4,FALSE),""))</f>
        <v/>
      </c>
      <c r="I143" s="217" t="str">
        <f>IF(C143="","",IF(OR(VLOOKUP(C143,'7'!$C$105:$G$105,5,FALSE)=LISTES!B$181,VLOOKUP(C143,'7'!$C$105:$G$105,5,FALSE)=LISTES!B$183),VLOOKUP(C143,'7'!$C$105:$G$105,4,FALSE),""))</f>
        <v/>
      </c>
      <c r="J143" s="423"/>
      <c r="K143" s="459"/>
      <c r="L143" s="459"/>
      <c r="M143" s="424"/>
    </row>
    <row r="144" spans="3:13" hidden="1" outlineLevel="1"/>
    <row r="145" spans="3:13" ht="33" hidden="1" customHeight="1" outlineLevel="1">
      <c r="C145" s="351" t="s">
        <v>170</v>
      </c>
      <c r="D145" s="352"/>
      <c r="E145" s="352"/>
      <c r="F145" s="352"/>
      <c r="G145" s="353"/>
      <c r="H145" s="31" t="s">
        <v>19</v>
      </c>
      <c r="I145" s="23" t="s">
        <v>164</v>
      </c>
      <c r="J145" s="351" t="s">
        <v>165</v>
      </c>
      <c r="K145" s="352"/>
      <c r="L145" s="352"/>
      <c r="M145" s="353"/>
    </row>
    <row r="146" spans="3:13" ht="14.1" hidden="1" customHeight="1" outlineLevel="1">
      <c r="C146" s="474"/>
      <c r="D146" s="475"/>
      <c r="E146" s="475"/>
      <c r="F146" s="475"/>
      <c r="G146" s="476"/>
      <c r="H146" s="215"/>
      <c r="I146" s="215"/>
      <c r="J146" s="474"/>
      <c r="K146" s="475"/>
      <c r="L146" s="475"/>
      <c r="M146" s="476"/>
    </row>
    <row r="147" spans="3:13" ht="14.1" hidden="1" customHeight="1" outlineLevel="1">
      <c r="C147" s="463"/>
      <c r="D147" s="295"/>
      <c r="E147" s="295"/>
      <c r="F147" s="295"/>
      <c r="G147" s="464"/>
      <c r="H147" s="216"/>
      <c r="I147" s="216"/>
      <c r="J147" s="463"/>
      <c r="K147" s="295"/>
      <c r="L147" s="295"/>
      <c r="M147" s="464"/>
    </row>
    <row r="148" spans="3:13" ht="14.1" hidden="1" customHeight="1" outlineLevel="1">
      <c r="C148" s="463"/>
      <c r="D148" s="295"/>
      <c r="E148" s="295"/>
      <c r="F148" s="295"/>
      <c r="G148" s="464"/>
      <c r="H148" s="216"/>
      <c r="I148" s="216"/>
      <c r="J148" s="463"/>
      <c r="K148" s="295"/>
      <c r="L148" s="295"/>
      <c r="M148" s="464"/>
    </row>
    <row r="149" spans="3:13" ht="14.1" hidden="1" customHeight="1" outlineLevel="1">
      <c r="C149" s="463"/>
      <c r="D149" s="295"/>
      <c r="E149" s="295"/>
      <c r="F149" s="295"/>
      <c r="G149" s="464"/>
      <c r="H149" s="216"/>
      <c r="I149" s="216"/>
      <c r="J149" s="463"/>
      <c r="K149" s="295"/>
      <c r="L149" s="295"/>
      <c r="M149" s="464"/>
    </row>
    <row r="150" spans="3:13" ht="14.1" hidden="1" customHeight="1" outlineLevel="1">
      <c r="C150" s="480"/>
      <c r="D150" s="481"/>
      <c r="E150" s="481"/>
      <c r="F150" s="481"/>
      <c r="G150" s="482"/>
      <c r="H150" s="217"/>
      <c r="I150" s="217"/>
      <c r="J150" s="480"/>
      <c r="K150" s="481"/>
      <c r="L150" s="481"/>
      <c r="M150" s="482"/>
    </row>
    <row r="151" spans="3:13" hidden="1" outlineLevel="1"/>
    <row r="152" spans="3:13" hidden="1" outlineLevel="1">
      <c r="C152" s="460" t="s">
        <v>168</v>
      </c>
      <c r="D152" s="461"/>
      <c r="E152" s="461"/>
      <c r="F152" s="461"/>
      <c r="G152" s="462"/>
      <c r="H152" s="219"/>
      <c r="I152" s="223" t="str">
        <f>"kgCO2e"&amp;IF($H$7=LISTES!$B$200," / an","")</f>
        <v>kgCO2e / an</v>
      </c>
    </row>
    <row r="153" spans="3:13" hidden="1" outlineLevel="1">
      <c r="C153" s="465" t="s">
        <v>212</v>
      </c>
      <c r="D153" s="466"/>
      <c r="E153" s="466"/>
      <c r="F153" s="466"/>
      <c r="G153" s="467"/>
      <c r="H153" s="220"/>
      <c r="I153" s="224" t="str">
        <f>"kgCO2e"&amp;IF($H$7=LISTES!$B$200," / an","")</f>
        <v>kgCO2e / an</v>
      </c>
    </row>
    <row r="154" spans="3:13" hidden="1" outlineLevel="1">
      <c r="H154" s="221"/>
    </row>
    <row r="155" spans="3:13" hidden="1" outlineLevel="1">
      <c r="C155" s="468" t="s">
        <v>221</v>
      </c>
      <c r="D155" s="469"/>
      <c r="E155" s="469"/>
      <c r="F155" s="469"/>
      <c r="G155" s="469"/>
      <c r="H155" s="218">
        <f>H153-H152</f>
        <v>0</v>
      </c>
      <c r="I155" s="32" t="str">
        <f>"kgCO2e"&amp;IF($H$7=LISTES!$B$200," / an","")</f>
        <v>kgCO2e / an</v>
      </c>
    </row>
    <row r="156" spans="3:13"/>
    <row r="157" spans="3:13" ht="15.6" collapsed="1">
      <c r="C157" s="470" t="s">
        <v>325</v>
      </c>
      <c r="D157" s="471"/>
      <c r="E157" s="471"/>
      <c r="F157" s="471"/>
      <c r="G157" s="471"/>
      <c r="H157" s="471"/>
      <c r="I157" s="471"/>
      <c r="J157" s="472">
        <f>H188</f>
        <v>0</v>
      </c>
      <c r="K157" s="472"/>
      <c r="L157" s="472"/>
      <c r="M157" s="118" t="str">
        <f>"kgCO2e"&amp;IF($H$7=LISTES!$B$200," / an","")</f>
        <v>kgCO2e / an</v>
      </c>
    </row>
    <row r="158" spans="3:13" hidden="1" outlineLevel="1"/>
    <row r="159" spans="3:13" ht="33" hidden="1" customHeight="1" outlineLevel="1">
      <c r="C159" s="473" t="s">
        <v>371</v>
      </c>
      <c r="D159" s="352"/>
      <c r="E159" s="352"/>
      <c r="F159" s="353"/>
      <c r="G159" s="31" t="s">
        <v>164</v>
      </c>
      <c r="H159" s="31" t="s">
        <v>166</v>
      </c>
      <c r="I159" s="31" t="s">
        <v>167</v>
      </c>
      <c r="J159" s="351" t="s">
        <v>165</v>
      </c>
      <c r="K159" s="352"/>
      <c r="L159" s="352"/>
      <c r="M159" s="353"/>
    </row>
    <row r="160" spans="3:13" ht="14.1" hidden="1" customHeight="1" outlineLevel="1">
      <c r="C160" s="354"/>
      <c r="D160" s="355"/>
      <c r="E160" s="355"/>
      <c r="F160" s="356"/>
      <c r="G160" s="215" t="str">
        <f>IF(C160="","",VLOOKUP(C160,'7'!$C$59:$G$83,2,FALSE))</f>
        <v/>
      </c>
      <c r="H160" s="215" t="str">
        <f>IF(C160="","",IF(OR(VLOOKUP(C160,'7'!$C$59:$G$83,5,FALSE)=LISTES!B$182,VLOOKUP(C160,'7'!$C$59:$G$83,5,FALSE)=LISTES!B$183),VLOOKUP(C160,'7'!$C$59:$G$83,4,FALSE),""))</f>
        <v/>
      </c>
      <c r="I160" s="215" t="str">
        <f>IF(C160="","",IF(OR(VLOOKUP(C160,'7'!$C$59:$G$83,5,FALSE)=LISTES!B$181,VLOOKUP(C160,'7'!$C$59:$G$83,5,FALSE)=LISTES!B$183),VLOOKUP(C160,'7'!$C$59:$G$83,4,FALSE),""))</f>
        <v/>
      </c>
      <c r="J160" s="354"/>
      <c r="K160" s="355"/>
      <c r="L160" s="355"/>
      <c r="M160" s="356"/>
    </row>
    <row r="161" spans="3:13" ht="14.1" hidden="1" customHeight="1" outlineLevel="1">
      <c r="C161" s="336"/>
      <c r="D161" s="337"/>
      <c r="E161" s="337"/>
      <c r="F161" s="338"/>
      <c r="G161" s="216" t="str">
        <f>IF(C161="","",VLOOKUP(C161,'7'!$C$59:$G$83,2,FALSE))</f>
        <v/>
      </c>
      <c r="H161" s="216" t="str">
        <f>IF(C161="","",IF(OR(VLOOKUP(C161,'7'!$C$59:$G$83,5,FALSE)=LISTES!B$182,VLOOKUP(C161,'7'!$C$59:$G$83,5,FALSE)=LISTES!B$183),VLOOKUP(C161,'7'!$C$59:$G$83,4,FALSE),""))</f>
        <v/>
      </c>
      <c r="I161" s="216" t="str">
        <f>IF(C161="","",IF(OR(VLOOKUP(C161,'7'!$C$59:$G$83,5,FALSE)=LISTES!B$181,VLOOKUP(C161,'7'!$C$59:$G$83,5,FALSE)=LISTES!B$183),VLOOKUP(C161,'7'!$C$59:$G$83,4,FALSE),""))</f>
        <v/>
      </c>
      <c r="J161" s="336"/>
      <c r="K161" s="337"/>
      <c r="L161" s="337"/>
      <c r="M161" s="338"/>
    </row>
    <row r="162" spans="3:13" ht="14.1" hidden="1" customHeight="1" outlineLevel="1">
      <c r="C162" s="336"/>
      <c r="D162" s="337"/>
      <c r="E162" s="337"/>
      <c r="F162" s="338"/>
      <c r="G162" s="216" t="str">
        <f>IF(C162="","",VLOOKUP(C162,'7'!$C$59:$G$83,2,FALSE))</f>
        <v/>
      </c>
      <c r="H162" s="216" t="str">
        <f>IF(C162="","",IF(OR(VLOOKUP(C162,'7'!$C$59:$G$83,5,FALSE)=LISTES!B$182,VLOOKUP(C162,'7'!$C$59:$G$83,5,FALSE)=LISTES!B$183),VLOOKUP(C162,'7'!$C$59:$G$83,4,FALSE),""))</f>
        <v/>
      </c>
      <c r="I162" s="216" t="str">
        <f>IF(C162="","",IF(OR(VLOOKUP(C162,'7'!$C$59:$G$83,5,FALSE)=LISTES!B$181,VLOOKUP(C162,'7'!$C$59:$G$83,5,FALSE)=LISTES!B$183),VLOOKUP(C162,'7'!$C$59:$G$83,4,FALSE),""))</f>
        <v/>
      </c>
      <c r="J162" s="336"/>
      <c r="K162" s="337"/>
      <c r="L162" s="337"/>
      <c r="M162" s="338"/>
    </row>
    <row r="163" spans="3:13" ht="14.1" hidden="1" customHeight="1" outlineLevel="1">
      <c r="C163" s="336"/>
      <c r="D163" s="337"/>
      <c r="E163" s="337"/>
      <c r="F163" s="338"/>
      <c r="G163" s="216" t="str">
        <f>IF(C163="","",VLOOKUP(C163,'7'!$C$59:$G$83,2,FALSE))</f>
        <v/>
      </c>
      <c r="H163" s="216" t="str">
        <f>IF(C163="","",IF(OR(VLOOKUP(C163,'7'!$C$59:$G$83,5,FALSE)=LISTES!B$182,VLOOKUP(C163,'7'!$C$59:$G$83,5,FALSE)=LISTES!B$183),VLOOKUP(C163,'7'!$C$59:$G$83,4,FALSE),""))</f>
        <v/>
      </c>
      <c r="I163" s="216" t="str">
        <f>IF(C163="","",IF(OR(VLOOKUP(C163,'7'!$C$59:$G$83,5,FALSE)=LISTES!B$181,VLOOKUP(C163,'7'!$C$59:$G$83,5,FALSE)=LISTES!B$183),VLOOKUP(C163,'7'!$C$59:$G$83,4,FALSE),""))</f>
        <v/>
      </c>
      <c r="J163" s="336"/>
      <c r="K163" s="337"/>
      <c r="L163" s="337"/>
      <c r="M163" s="338"/>
    </row>
    <row r="164" spans="3:13" ht="14.1" hidden="1" customHeight="1" outlineLevel="1">
      <c r="C164" s="423"/>
      <c r="D164" s="459"/>
      <c r="E164" s="459"/>
      <c r="F164" s="424"/>
      <c r="G164" s="217" t="str">
        <f>IF(C164="","",VLOOKUP(C164,'7'!$C$59:$G$83,2,FALSE))</f>
        <v/>
      </c>
      <c r="H164" s="217" t="str">
        <f>IF(C164="","",IF(OR(VLOOKUP(C164,'7'!$C$59:$G$83,5,FALSE)=LISTES!B$182,VLOOKUP(C164,'7'!$C$59:$G$83,5,FALSE)=LISTES!B$183),VLOOKUP(C164,'7'!$C$59:$G$83,4,FALSE),""))</f>
        <v/>
      </c>
      <c r="I164" s="217" t="str">
        <f>IF(C164="","",IF(OR(VLOOKUP(C164,'7'!$C$59:$G$83,5,FALSE)=LISTES!B$181,VLOOKUP(C164,'7'!$C$59:$G$83,5,FALSE)=LISTES!B$183),VLOOKUP(C164,'7'!$C$59:$G$83,4,FALSE),""))</f>
        <v/>
      </c>
      <c r="J164" s="423"/>
      <c r="K164" s="459"/>
      <c r="L164" s="459"/>
      <c r="M164" s="424"/>
    </row>
    <row r="165" spans="3:13" hidden="1" outlineLevel="1"/>
    <row r="166" spans="3:13" ht="33" hidden="1" customHeight="1" outlineLevel="1">
      <c r="C166" s="473" t="s">
        <v>372</v>
      </c>
      <c r="D166" s="352"/>
      <c r="E166" s="352"/>
      <c r="F166" s="353"/>
      <c r="G166" s="31" t="s">
        <v>164</v>
      </c>
      <c r="H166" s="31" t="s">
        <v>166</v>
      </c>
      <c r="I166" s="31" t="s">
        <v>167</v>
      </c>
      <c r="J166" s="351" t="s">
        <v>165</v>
      </c>
      <c r="K166" s="352"/>
      <c r="L166" s="352"/>
      <c r="M166" s="353"/>
    </row>
    <row r="167" spans="3:13" ht="14.1" hidden="1" customHeight="1" outlineLevel="1">
      <c r="C167" s="474"/>
      <c r="D167" s="475"/>
      <c r="E167" s="475"/>
      <c r="F167" s="476"/>
      <c r="G167" s="215" t="str">
        <f>IF(C167="","",VLOOKUP(C167,'7'!$C$88:$G$100,2,FALSE))</f>
        <v/>
      </c>
      <c r="H167" s="215" t="str">
        <f>IF(C167="","",IF(OR(VLOOKUP(C167,'7'!$C$88:$G$100,5,FALSE)=LISTES!B$182,VLOOKUP(C167,'7'!$C$88:$G$100,5,FALSE)=LISTES!B$183),VLOOKUP(C167,'7'!$C$88:$G$100,4,FALSE),""))</f>
        <v/>
      </c>
      <c r="I167" s="215" t="str">
        <f>IF(C167="","",IF(OR(VLOOKUP(C167,'7'!$C$88:$G$100,5,FALSE)=LISTES!B$181,VLOOKUP(C167,'7'!$C$88:$G$100,5,FALSE)=LISTES!B$183),VLOOKUP(C167,'7'!$C$88:$G$100,4,FALSE),""))</f>
        <v/>
      </c>
      <c r="J167" s="474"/>
      <c r="K167" s="475"/>
      <c r="L167" s="475"/>
      <c r="M167" s="476"/>
    </row>
    <row r="168" spans="3:13" ht="14.1" hidden="1" customHeight="1" outlineLevel="1">
      <c r="C168" s="336"/>
      <c r="D168" s="337"/>
      <c r="E168" s="337"/>
      <c r="F168" s="338"/>
      <c r="G168" s="216" t="str">
        <f>IF(C168="","",VLOOKUP(C168,'7'!$C$88:$G$100,2,FALSE))</f>
        <v/>
      </c>
      <c r="H168" s="216" t="str">
        <f>IF(C168="","",IF(OR(VLOOKUP(C168,'7'!$C$88:$G$100,5,FALSE)=LISTES!B$182,VLOOKUP(C168,'7'!$C$88:$G$100,5,FALSE)=LISTES!B$183),VLOOKUP(C168,'7'!$C$88:$G$100,4,FALSE),""))</f>
        <v/>
      </c>
      <c r="I168" s="216" t="str">
        <f>IF(C168="","",IF(OR(VLOOKUP(C168,'7'!$C$88:$G$100,5,FALSE)=LISTES!B$181,VLOOKUP(C168,'7'!$C$88:$G$100,5,FALSE)=LISTES!B$183),VLOOKUP(C168,'7'!$C$88:$G$100,4,FALSE),""))</f>
        <v/>
      </c>
      <c r="J168" s="336"/>
      <c r="K168" s="337"/>
      <c r="L168" s="337"/>
      <c r="M168" s="338"/>
    </row>
    <row r="169" spans="3:13" ht="14.1" hidden="1" customHeight="1" outlineLevel="1">
      <c r="C169" s="336"/>
      <c r="D169" s="337"/>
      <c r="E169" s="337"/>
      <c r="F169" s="338"/>
      <c r="G169" s="216" t="str">
        <f>IF(C169="","",VLOOKUP(C169,'7'!$C$88:$G$100,2,FALSE))</f>
        <v/>
      </c>
      <c r="H169" s="216" t="str">
        <f>IF(C169="","",IF(OR(VLOOKUP(C169,'7'!$C$88:$G$100,5,FALSE)=LISTES!B$182,VLOOKUP(C169,'7'!$C$88:$G$100,5,FALSE)=LISTES!B$183),VLOOKUP(C169,'7'!$C$88:$G$100,4,FALSE),""))</f>
        <v/>
      </c>
      <c r="I169" s="216" t="str">
        <f>IF(C169="","",IF(OR(VLOOKUP(C169,'7'!$C$88:$G$100,5,FALSE)=LISTES!B$181,VLOOKUP(C169,'7'!$C$88:$G$100,5,FALSE)=LISTES!B$183),VLOOKUP(C169,'7'!$C$88:$G$100,4,FALSE),""))</f>
        <v/>
      </c>
      <c r="J169" s="336"/>
      <c r="K169" s="337"/>
      <c r="L169" s="337"/>
      <c r="M169" s="338"/>
    </row>
    <row r="170" spans="3:13" ht="14.1" hidden="1" customHeight="1" outlineLevel="1">
      <c r="C170" s="423"/>
      <c r="D170" s="459"/>
      <c r="E170" s="459"/>
      <c r="F170" s="424"/>
      <c r="G170" s="217" t="str">
        <f>IF(C170="","",VLOOKUP(C170,'7'!$C$88:$G$100,2,FALSE))</f>
        <v/>
      </c>
      <c r="H170" s="217" t="str">
        <f>IF(C170="","",IF(OR(VLOOKUP(C170,'7'!$C$88:$G$100,5,FALSE)=LISTES!B$182,VLOOKUP(C170,'7'!$C$88:$G$100,5,FALSE)=LISTES!B$183),VLOOKUP(C170,'7'!$C$88:$G$100,4,FALSE),""))</f>
        <v/>
      </c>
      <c r="I170" s="217" t="str">
        <f>IF(C170="","",IF(OR(VLOOKUP(C170,'7'!$C$88:$G$100,5,FALSE)=LISTES!B$181,VLOOKUP(C170,'7'!$C$88:$G$100,5,FALSE)=LISTES!B$183),VLOOKUP(C170,'7'!$C$88:$G$100,4,FALSE),""))</f>
        <v/>
      </c>
      <c r="J170" s="423"/>
      <c r="K170" s="459"/>
      <c r="L170" s="459"/>
      <c r="M170" s="424"/>
    </row>
    <row r="171" spans="3:13" hidden="1" outlineLevel="1"/>
    <row r="172" spans="3:13" ht="33" hidden="1" customHeight="1" outlineLevel="1">
      <c r="C172" s="473" t="s">
        <v>522</v>
      </c>
      <c r="D172" s="352"/>
      <c r="E172" s="352"/>
      <c r="F172" s="353"/>
      <c r="G172" s="31" t="s">
        <v>164</v>
      </c>
      <c r="H172" s="31" t="s">
        <v>166</v>
      </c>
      <c r="I172" s="31" t="s">
        <v>167</v>
      </c>
      <c r="J172" s="351" t="s">
        <v>165</v>
      </c>
      <c r="K172" s="352"/>
      <c r="L172" s="352"/>
      <c r="M172" s="353"/>
    </row>
    <row r="173" spans="3:13" ht="14.1" hidden="1" customHeight="1" outlineLevel="1">
      <c r="C173" s="474"/>
      <c r="D173" s="475"/>
      <c r="E173" s="475"/>
      <c r="F173" s="476"/>
      <c r="G173" s="215" t="str">
        <f>IF(C173="","",VLOOKUP(C173,'7'!$C$105:$G$105,2,FALSE))</f>
        <v/>
      </c>
      <c r="H173" s="215" t="str">
        <f>IF(C173="","",IF(OR(VLOOKUP(C173,'7'!$C$105:$G$105,5,FALSE)=LISTES!B$182,VLOOKUP(C173,'7'!$C$105:$G$105,5,FALSE)=LISTES!B$183),VLOOKUP(C173,'7'!$C$105:$G$105,4,FALSE),""))</f>
        <v/>
      </c>
      <c r="I173" s="215" t="str">
        <f>IF(C173="","",IF(OR(VLOOKUP(C173,'7'!$C$105:$G$105,5,FALSE)=LISTES!B$181,VLOOKUP(C173,'7'!$C$105:$G$105,5,FALSE)=LISTES!B$183),VLOOKUP(C173,'7'!$C$105:$G$105,4,FALSE),""))</f>
        <v/>
      </c>
      <c r="J173" s="474"/>
      <c r="K173" s="475"/>
      <c r="L173" s="475"/>
      <c r="M173" s="476"/>
    </row>
    <row r="174" spans="3:13" ht="14.1" hidden="1" customHeight="1" outlineLevel="1">
      <c r="C174" s="336"/>
      <c r="D174" s="337"/>
      <c r="E174" s="337"/>
      <c r="F174" s="338"/>
      <c r="G174" s="216" t="str">
        <f>IF(C174="","",VLOOKUP(C174,'7'!$C$105:$G$105,2,FALSE))</f>
        <v/>
      </c>
      <c r="H174" s="216" t="str">
        <f>IF(C174="","",IF(OR(VLOOKUP(C174,'7'!$C$105:$G$105,5,FALSE)=LISTES!B$182,VLOOKUP(C174,'7'!$C$105:$G$105,5,FALSE)=LISTES!B$183),VLOOKUP(C174,'7'!$C$105:$G$105,4,FALSE),""))</f>
        <v/>
      </c>
      <c r="I174" s="216" t="str">
        <f>IF(C174="","",IF(OR(VLOOKUP(C174,'7'!$C$105:$G$105,5,FALSE)=LISTES!B$181,VLOOKUP(C174,'7'!$C$105:$G$105,5,FALSE)=LISTES!B$183),VLOOKUP(C174,'7'!$C$105:$G$105,4,FALSE),""))</f>
        <v/>
      </c>
      <c r="J174" s="336"/>
      <c r="K174" s="337"/>
      <c r="L174" s="337"/>
      <c r="M174" s="338"/>
    </row>
    <row r="175" spans="3:13" ht="14.1" hidden="1" customHeight="1" outlineLevel="1">
      <c r="C175" s="336"/>
      <c r="D175" s="337"/>
      <c r="E175" s="337"/>
      <c r="F175" s="338"/>
      <c r="G175" s="216" t="str">
        <f>IF(C175="","",VLOOKUP(C175,'7'!$C$105:$G$105,2,FALSE))</f>
        <v/>
      </c>
      <c r="H175" s="216" t="str">
        <f>IF(C175="","",IF(OR(VLOOKUP(C175,'7'!$C$105:$G$105,5,FALSE)=LISTES!B$182,VLOOKUP(C175,'7'!$C$105:$G$105,5,FALSE)=LISTES!B$183),VLOOKUP(C175,'7'!$C$105:$G$105,4,FALSE),""))</f>
        <v/>
      </c>
      <c r="I175" s="216" t="str">
        <f>IF(C175="","",IF(OR(VLOOKUP(C175,'7'!$C$105:$G$105,5,FALSE)=LISTES!B$181,VLOOKUP(C175,'7'!$C$105:$G$105,5,FALSE)=LISTES!B$183),VLOOKUP(C175,'7'!$C$105:$G$105,4,FALSE),""))</f>
        <v/>
      </c>
      <c r="J175" s="336"/>
      <c r="K175" s="337"/>
      <c r="L175" s="337"/>
      <c r="M175" s="338"/>
    </row>
    <row r="176" spans="3:13" ht="14.1" hidden="1" customHeight="1" outlineLevel="1">
      <c r="C176" s="423"/>
      <c r="D176" s="459"/>
      <c r="E176" s="459"/>
      <c r="F176" s="424"/>
      <c r="G176" s="217" t="str">
        <f>IF(C176="","",VLOOKUP(C176,'7'!$C$105:$G$105,2,FALSE))</f>
        <v/>
      </c>
      <c r="H176" s="217" t="str">
        <f>IF(C176="","",IF(OR(VLOOKUP(C176,'7'!$C$105:$G$105,5,FALSE)=LISTES!B$182,VLOOKUP(C176,'7'!$C$105:$G$105,5,FALSE)=LISTES!B$183),VLOOKUP(C176,'7'!$C$105:$G$105,4,FALSE),""))</f>
        <v/>
      </c>
      <c r="I176" s="217" t="str">
        <f>IF(C176="","",IF(OR(VLOOKUP(C176,'7'!$C$105:$G$105,5,FALSE)=LISTES!B$181,VLOOKUP(C176,'7'!$C$105:$G$105,5,FALSE)=LISTES!B$183),VLOOKUP(C176,'7'!$C$105:$G$105,4,FALSE),""))</f>
        <v/>
      </c>
      <c r="J176" s="423"/>
      <c r="K176" s="459"/>
      <c r="L176" s="459"/>
      <c r="M176" s="424"/>
    </row>
    <row r="177" spans="3:13" hidden="1" outlineLevel="1"/>
    <row r="178" spans="3:13" ht="33" hidden="1" customHeight="1" outlineLevel="1">
      <c r="C178" s="351" t="s">
        <v>170</v>
      </c>
      <c r="D178" s="352"/>
      <c r="E178" s="352"/>
      <c r="F178" s="352"/>
      <c r="G178" s="353"/>
      <c r="H178" s="31" t="s">
        <v>19</v>
      </c>
      <c r="I178" s="23" t="s">
        <v>164</v>
      </c>
      <c r="J178" s="351" t="s">
        <v>165</v>
      </c>
      <c r="K178" s="352"/>
      <c r="L178" s="352"/>
      <c r="M178" s="353"/>
    </row>
    <row r="179" spans="3:13" ht="14.1" hidden="1" customHeight="1" outlineLevel="1">
      <c r="C179" s="474"/>
      <c r="D179" s="475"/>
      <c r="E179" s="475"/>
      <c r="F179" s="475"/>
      <c r="G179" s="476"/>
      <c r="H179" s="215"/>
      <c r="I179" s="215"/>
      <c r="J179" s="474"/>
      <c r="K179" s="475"/>
      <c r="L179" s="475"/>
      <c r="M179" s="476"/>
    </row>
    <row r="180" spans="3:13" ht="14.1" hidden="1" customHeight="1" outlineLevel="1">
      <c r="C180" s="463"/>
      <c r="D180" s="295"/>
      <c r="E180" s="295"/>
      <c r="F180" s="295"/>
      <c r="G180" s="464"/>
      <c r="H180" s="216"/>
      <c r="I180" s="216"/>
      <c r="J180" s="463"/>
      <c r="K180" s="295"/>
      <c r="L180" s="295"/>
      <c r="M180" s="464"/>
    </row>
    <row r="181" spans="3:13" ht="14.1" hidden="1" customHeight="1" outlineLevel="1">
      <c r="C181" s="463"/>
      <c r="D181" s="295"/>
      <c r="E181" s="295"/>
      <c r="F181" s="295"/>
      <c r="G181" s="464"/>
      <c r="H181" s="216"/>
      <c r="I181" s="216"/>
      <c r="J181" s="463"/>
      <c r="K181" s="295"/>
      <c r="L181" s="295"/>
      <c r="M181" s="464"/>
    </row>
    <row r="182" spans="3:13" ht="14.1" hidden="1" customHeight="1" outlineLevel="1">
      <c r="C182" s="463"/>
      <c r="D182" s="295"/>
      <c r="E182" s="295"/>
      <c r="F182" s="295"/>
      <c r="G182" s="464"/>
      <c r="H182" s="216"/>
      <c r="I182" s="216"/>
      <c r="J182" s="463"/>
      <c r="K182" s="295"/>
      <c r="L182" s="295"/>
      <c r="M182" s="464"/>
    </row>
    <row r="183" spans="3:13" ht="14.1" hidden="1" customHeight="1" outlineLevel="1">
      <c r="C183" s="480"/>
      <c r="D183" s="481"/>
      <c r="E183" s="481"/>
      <c r="F183" s="481"/>
      <c r="G183" s="482"/>
      <c r="H183" s="217"/>
      <c r="I183" s="217"/>
      <c r="J183" s="480"/>
      <c r="K183" s="481"/>
      <c r="L183" s="481"/>
      <c r="M183" s="482"/>
    </row>
    <row r="184" spans="3:13" hidden="1" outlineLevel="1"/>
    <row r="185" spans="3:13" hidden="1" outlineLevel="1">
      <c r="C185" s="460" t="s">
        <v>168</v>
      </c>
      <c r="D185" s="461"/>
      <c r="E185" s="461"/>
      <c r="F185" s="461"/>
      <c r="G185" s="462"/>
      <c r="H185" s="219"/>
      <c r="I185" s="223" t="str">
        <f>"kgCO2e"&amp;IF($H$7=LISTES!$B$200," / an","")</f>
        <v>kgCO2e / an</v>
      </c>
    </row>
    <row r="186" spans="3:13" hidden="1" outlineLevel="1">
      <c r="C186" s="465" t="s">
        <v>212</v>
      </c>
      <c r="D186" s="466"/>
      <c r="E186" s="466"/>
      <c r="F186" s="466"/>
      <c r="G186" s="467"/>
      <c r="H186" s="220"/>
      <c r="I186" s="224" t="str">
        <f>"kgCO2e"&amp;IF($H$7=LISTES!$B$200," / an","")</f>
        <v>kgCO2e / an</v>
      </c>
    </row>
    <row r="187" spans="3:13" hidden="1" outlineLevel="1">
      <c r="H187" s="221"/>
    </row>
    <row r="188" spans="3:13" hidden="1" outlineLevel="1">
      <c r="C188" s="468" t="s">
        <v>221</v>
      </c>
      <c r="D188" s="469"/>
      <c r="E188" s="469"/>
      <c r="F188" s="469"/>
      <c r="G188" s="469"/>
      <c r="H188" s="218">
        <f>H186-H185</f>
        <v>0</v>
      </c>
      <c r="I188" s="32" t="str">
        <f>"kgCO2e"&amp;IF($H$7=LISTES!$B$200," / an","")</f>
        <v>kgCO2e / an</v>
      </c>
    </row>
    <row r="189" spans="3:13"/>
    <row r="190" spans="3:13" ht="15.6" collapsed="1">
      <c r="C190" s="470" t="s">
        <v>326</v>
      </c>
      <c r="D190" s="471"/>
      <c r="E190" s="471"/>
      <c r="F190" s="471"/>
      <c r="G190" s="471"/>
      <c r="H190" s="471"/>
      <c r="I190" s="471"/>
      <c r="J190" s="472">
        <f>H221</f>
        <v>0</v>
      </c>
      <c r="K190" s="472"/>
      <c r="L190" s="472"/>
      <c r="M190" s="118" t="str">
        <f>"kgCO2e"&amp;IF($H$7=LISTES!$B$200," / an","")</f>
        <v>kgCO2e / an</v>
      </c>
    </row>
    <row r="191" spans="3:13" hidden="1" outlineLevel="1"/>
    <row r="192" spans="3:13" ht="33" hidden="1" customHeight="1" outlineLevel="1">
      <c r="C192" s="473" t="s">
        <v>371</v>
      </c>
      <c r="D192" s="352"/>
      <c r="E192" s="352"/>
      <c r="F192" s="353"/>
      <c r="G192" s="31" t="s">
        <v>164</v>
      </c>
      <c r="H192" s="31" t="s">
        <v>166</v>
      </c>
      <c r="I192" s="31" t="s">
        <v>167</v>
      </c>
      <c r="J192" s="351" t="s">
        <v>165</v>
      </c>
      <c r="K192" s="352"/>
      <c r="L192" s="352"/>
      <c r="M192" s="353"/>
    </row>
    <row r="193" spans="3:13" ht="14.1" hidden="1" customHeight="1" outlineLevel="1">
      <c r="C193" s="354"/>
      <c r="D193" s="355"/>
      <c r="E193" s="355"/>
      <c r="F193" s="356"/>
      <c r="G193" s="215" t="str">
        <f>IF(C193="","",VLOOKUP(C193,'7'!$C$59:$G$83,2,FALSE))</f>
        <v/>
      </c>
      <c r="H193" s="215" t="str">
        <f>IF(C193="","",IF(OR(VLOOKUP(C193,'7'!$C$59:$G$83,5,FALSE)=LISTES!B$182,VLOOKUP(C193,'7'!$C$59:$G$83,5,FALSE)=LISTES!B$183),VLOOKUP(C193,'7'!$C$59:$G$83,4,FALSE),""))</f>
        <v/>
      </c>
      <c r="I193" s="215" t="str">
        <f>IF(C193="","",IF(OR(VLOOKUP(C193,'7'!$C$59:$G$83,5,FALSE)=LISTES!B$181,VLOOKUP(C193,'7'!$C$59:$G$83,5,FALSE)=LISTES!B$183),VLOOKUP(C193,'7'!$C$59:$G$83,4,FALSE),""))</f>
        <v/>
      </c>
      <c r="J193" s="354"/>
      <c r="K193" s="355"/>
      <c r="L193" s="355"/>
      <c r="M193" s="356"/>
    </row>
    <row r="194" spans="3:13" ht="14.1" hidden="1" customHeight="1" outlineLevel="1">
      <c r="C194" s="336"/>
      <c r="D194" s="337"/>
      <c r="E194" s="337"/>
      <c r="F194" s="338"/>
      <c r="G194" s="216" t="str">
        <f>IF(C194="","",VLOOKUP(C194,'7'!$C$59:$G$83,2,FALSE))</f>
        <v/>
      </c>
      <c r="H194" s="216" t="str">
        <f>IF(C194="","",IF(OR(VLOOKUP(C194,'7'!$C$59:$G$83,5,FALSE)=LISTES!B$182,VLOOKUP(C194,'7'!$C$59:$G$83,5,FALSE)=LISTES!B$183),VLOOKUP(C194,'7'!$C$59:$G$83,4,FALSE),""))</f>
        <v/>
      </c>
      <c r="I194" s="216" t="str">
        <f>IF(C194="","",IF(OR(VLOOKUP(C194,'7'!$C$59:$G$83,5,FALSE)=LISTES!B$181,VLOOKUP(C194,'7'!$C$59:$G$83,5,FALSE)=LISTES!B$183),VLOOKUP(C194,'7'!$C$59:$G$83,4,FALSE),""))</f>
        <v/>
      </c>
      <c r="J194" s="336"/>
      <c r="K194" s="337"/>
      <c r="L194" s="337"/>
      <c r="M194" s="338"/>
    </row>
    <row r="195" spans="3:13" ht="14.1" hidden="1" customHeight="1" outlineLevel="1">
      <c r="C195" s="336"/>
      <c r="D195" s="337"/>
      <c r="E195" s="337"/>
      <c r="F195" s="338"/>
      <c r="G195" s="216" t="str">
        <f>IF(C195="","",VLOOKUP(C195,'7'!$C$59:$G$83,2,FALSE))</f>
        <v/>
      </c>
      <c r="H195" s="216" t="str">
        <f>IF(C195="","",IF(OR(VLOOKUP(C195,'7'!$C$59:$G$83,5,FALSE)=LISTES!B$182,VLOOKUP(C195,'7'!$C$59:$G$83,5,FALSE)=LISTES!B$183),VLOOKUP(C195,'7'!$C$59:$G$83,4,FALSE),""))</f>
        <v/>
      </c>
      <c r="I195" s="216" t="str">
        <f>IF(C195="","",IF(OR(VLOOKUP(C195,'7'!$C$59:$G$83,5,FALSE)=LISTES!B$181,VLOOKUP(C195,'7'!$C$59:$G$83,5,FALSE)=LISTES!B$183),VLOOKUP(C195,'7'!$C$59:$G$83,4,FALSE),""))</f>
        <v/>
      </c>
      <c r="J195" s="336"/>
      <c r="K195" s="337"/>
      <c r="L195" s="337"/>
      <c r="M195" s="338"/>
    </row>
    <row r="196" spans="3:13" ht="14.1" hidden="1" customHeight="1" outlineLevel="1">
      <c r="C196" s="336"/>
      <c r="D196" s="337"/>
      <c r="E196" s="337"/>
      <c r="F196" s="338"/>
      <c r="G196" s="216" t="str">
        <f>IF(C196="","",VLOOKUP(C196,'7'!$C$59:$G$83,2,FALSE))</f>
        <v/>
      </c>
      <c r="H196" s="216" t="str">
        <f>IF(C196="","",IF(OR(VLOOKUP(C196,'7'!$C$59:$G$83,5,FALSE)=LISTES!B$182,VLOOKUP(C196,'7'!$C$59:$G$83,5,FALSE)=LISTES!B$183),VLOOKUP(C196,'7'!$C$59:$G$83,4,FALSE),""))</f>
        <v/>
      </c>
      <c r="I196" s="216" t="str">
        <f>IF(C196="","",IF(OR(VLOOKUP(C196,'7'!$C$59:$G$83,5,FALSE)=LISTES!B$181,VLOOKUP(C196,'7'!$C$59:$G$83,5,FALSE)=LISTES!B$183),VLOOKUP(C196,'7'!$C$59:$G$83,4,FALSE),""))</f>
        <v/>
      </c>
      <c r="J196" s="336"/>
      <c r="K196" s="337"/>
      <c r="L196" s="337"/>
      <c r="M196" s="338"/>
    </row>
    <row r="197" spans="3:13" ht="14.1" hidden="1" customHeight="1" outlineLevel="1">
      <c r="C197" s="423"/>
      <c r="D197" s="459"/>
      <c r="E197" s="459"/>
      <c r="F197" s="424"/>
      <c r="G197" s="217" t="str">
        <f>IF(C197="","",VLOOKUP(C197,'7'!$C$59:$G$83,2,FALSE))</f>
        <v/>
      </c>
      <c r="H197" s="217" t="str">
        <f>IF(C197="","",IF(OR(VLOOKUP(C197,'7'!$C$59:$G$83,5,FALSE)=LISTES!B$182,VLOOKUP(C197,'7'!$C$59:$G$83,5,FALSE)=LISTES!B$183),VLOOKUP(C197,'7'!$C$59:$G$83,4,FALSE),""))</f>
        <v/>
      </c>
      <c r="I197" s="217" t="str">
        <f>IF(C197="","",IF(OR(VLOOKUP(C197,'7'!$C$59:$G$83,5,FALSE)=LISTES!B$181,VLOOKUP(C197,'7'!$C$59:$G$83,5,FALSE)=LISTES!B$183),VLOOKUP(C197,'7'!$C$59:$G$83,4,FALSE),""))</f>
        <v/>
      </c>
      <c r="J197" s="423"/>
      <c r="K197" s="459"/>
      <c r="L197" s="459"/>
      <c r="M197" s="424"/>
    </row>
    <row r="198" spans="3:13" hidden="1" outlineLevel="1"/>
    <row r="199" spans="3:13" ht="33" hidden="1" customHeight="1" outlineLevel="1">
      <c r="C199" s="473" t="s">
        <v>372</v>
      </c>
      <c r="D199" s="352"/>
      <c r="E199" s="352"/>
      <c r="F199" s="353"/>
      <c r="G199" s="31" t="s">
        <v>164</v>
      </c>
      <c r="H199" s="31" t="s">
        <v>166</v>
      </c>
      <c r="I199" s="31" t="s">
        <v>167</v>
      </c>
      <c r="J199" s="351" t="s">
        <v>165</v>
      </c>
      <c r="K199" s="352"/>
      <c r="L199" s="352"/>
      <c r="M199" s="353"/>
    </row>
    <row r="200" spans="3:13" ht="14.1" hidden="1" customHeight="1" outlineLevel="1">
      <c r="C200" s="474"/>
      <c r="D200" s="475"/>
      <c r="E200" s="475"/>
      <c r="F200" s="476"/>
      <c r="G200" s="215" t="str">
        <f>IF(C200="","",VLOOKUP(C200,'7'!$C$88:$G$100,2,FALSE))</f>
        <v/>
      </c>
      <c r="H200" s="215" t="str">
        <f>IF(C200="","",IF(OR(VLOOKUP(C200,'7'!$C$88:$G$100,5,FALSE)=LISTES!B$182,VLOOKUP(C200,'7'!$C$88:$G$100,5,FALSE)=LISTES!B$183),VLOOKUP(C200,'7'!$C$88:$G$100,4,FALSE),""))</f>
        <v/>
      </c>
      <c r="I200" s="215" t="str">
        <f>IF(C200="","",IF(OR(VLOOKUP(C200,'7'!$C$88:$G$100,5,FALSE)=LISTES!B$181,VLOOKUP(C200,'7'!$C$88:$G$100,5,FALSE)=LISTES!B$183),VLOOKUP(C200,'7'!$C$88:$G$100,4,FALSE),""))</f>
        <v/>
      </c>
      <c r="J200" s="474"/>
      <c r="K200" s="475"/>
      <c r="L200" s="475"/>
      <c r="M200" s="476"/>
    </row>
    <row r="201" spans="3:13" ht="14.1" hidden="1" customHeight="1" outlineLevel="1">
      <c r="C201" s="336"/>
      <c r="D201" s="337"/>
      <c r="E201" s="337"/>
      <c r="F201" s="338"/>
      <c r="G201" s="216" t="str">
        <f>IF(C201="","",VLOOKUP(C201,'7'!$C$88:$G$100,2,FALSE))</f>
        <v/>
      </c>
      <c r="H201" s="216" t="str">
        <f>IF(C201="","",IF(OR(VLOOKUP(C201,'7'!$C$88:$G$100,5,FALSE)=LISTES!B$182,VLOOKUP(C201,'7'!$C$88:$G$100,5,FALSE)=LISTES!B$183),VLOOKUP(C201,'7'!$C$88:$G$100,4,FALSE),""))</f>
        <v/>
      </c>
      <c r="I201" s="216" t="str">
        <f>IF(C201="","",IF(OR(VLOOKUP(C201,'7'!$C$88:$G$100,5,FALSE)=LISTES!B$181,VLOOKUP(C201,'7'!$C$88:$G$100,5,FALSE)=LISTES!B$183),VLOOKUP(C201,'7'!$C$88:$G$100,4,FALSE),""))</f>
        <v/>
      </c>
      <c r="J201" s="336"/>
      <c r="K201" s="337"/>
      <c r="L201" s="337"/>
      <c r="M201" s="338"/>
    </row>
    <row r="202" spans="3:13" ht="14.1" hidden="1" customHeight="1" outlineLevel="1">
      <c r="C202" s="336"/>
      <c r="D202" s="337"/>
      <c r="E202" s="337"/>
      <c r="F202" s="338"/>
      <c r="G202" s="216" t="str">
        <f>IF(C202="","",VLOOKUP(C202,'7'!$C$88:$G$100,2,FALSE))</f>
        <v/>
      </c>
      <c r="H202" s="216" t="str">
        <f>IF(C202="","",IF(OR(VLOOKUP(C202,'7'!$C$88:$G$100,5,FALSE)=LISTES!B$182,VLOOKUP(C202,'7'!$C$88:$G$100,5,FALSE)=LISTES!B$183),VLOOKUP(C202,'7'!$C$88:$G$100,4,FALSE),""))</f>
        <v/>
      </c>
      <c r="I202" s="216" t="str">
        <f>IF(C202="","",IF(OR(VLOOKUP(C202,'7'!$C$88:$G$100,5,FALSE)=LISTES!B$181,VLOOKUP(C202,'7'!$C$88:$G$100,5,FALSE)=LISTES!B$183),VLOOKUP(C202,'7'!$C$88:$G$100,4,FALSE),""))</f>
        <v/>
      </c>
      <c r="J202" s="336"/>
      <c r="K202" s="337"/>
      <c r="L202" s="337"/>
      <c r="M202" s="338"/>
    </row>
    <row r="203" spans="3:13" ht="14.1" hidden="1" customHeight="1" outlineLevel="1">
      <c r="C203" s="423"/>
      <c r="D203" s="459"/>
      <c r="E203" s="459"/>
      <c r="F203" s="424"/>
      <c r="G203" s="217" t="str">
        <f>IF(C203="","",VLOOKUP(C203,'7'!$C$88:$G$100,2,FALSE))</f>
        <v/>
      </c>
      <c r="H203" s="217" t="str">
        <f>IF(C203="","",IF(OR(VLOOKUP(C203,'7'!$C$88:$G$100,5,FALSE)=LISTES!B$182,VLOOKUP(C203,'7'!$C$88:$G$100,5,FALSE)=LISTES!B$183),VLOOKUP(C203,'7'!$C$88:$G$100,4,FALSE),""))</f>
        <v/>
      </c>
      <c r="I203" s="217" t="str">
        <f>IF(C203="","",IF(OR(VLOOKUP(C203,'7'!$C$88:$G$100,5,FALSE)=LISTES!B$181,VLOOKUP(C203,'7'!$C$88:$G$100,5,FALSE)=LISTES!B$183),VLOOKUP(C203,'7'!$C$88:$G$100,4,FALSE),""))</f>
        <v/>
      </c>
      <c r="J203" s="423"/>
      <c r="K203" s="459"/>
      <c r="L203" s="459"/>
      <c r="M203" s="424"/>
    </row>
    <row r="204" spans="3:13" hidden="1" outlineLevel="1"/>
    <row r="205" spans="3:13" ht="33" hidden="1" customHeight="1" outlineLevel="1">
      <c r="C205" s="473" t="s">
        <v>522</v>
      </c>
      <c r="D205" s="352"/>
      <c r="E205" s="352"/>
      <c r="F205" s="353"/>
      <c r="G205" s="31" t="s">
        <v>164</v>
      </c>
      <c r="H205" s="31" t="s">
        <v>166</v>
      </c>
      <c r="I205" s="31" t="s">
        <v>167</v>
      </c>
      <c r="J205" s="351" t="s">
        <v>165</v>
      </c>
      <c r="K205" s="352"/>
      <c r="L205" s="352"/>
      <c r="M205" s="353"/>
    </row>
    <row r="206" spans="3:13" ht="14.1" hidden="1" customHeight="1" outlineLevel="1">
      <c r="C206" s="474"/>
      <c r="D206" s="475"/>
      <c r="E206" s="475"/>
      <c r="F206" s="476"/>
      <c r="G206" s="215" t="str">
        <f>IF(C206="","",VLOOKUP(C206,'7'!$C$105:$G$105,2,FALSE))</f>
        <v/>
      </c>
      <c r="H206" s="215" t="str">
        <f>IF(C206="","",IF(OR(VLOOKUP(C206,'7'!$C$105:$G$105,5,FALSE)=LISTES!B$182,VLOOKUP(C206,'7'!$C$105:$G$105,5,FALSE)=LISTES!B$183),VLOOKUP(C206,'7'!$C$105:$G$105,4,FALSE),""))</f>
        <v/>
      </c>
      <c r="I206" s="215" t="str">
        <f>IF(C206="","",IF(OR(VLOOKUP(C206,'7'!$C$105:$G$105,5,FALSE)=LISTES!B$181,VLOOKUP(C206,'7'!$C$105:$G$105,5,FALSE)=LISTES!B$183),VLOOKUP(C206,'7'!$C$105:$G$105,4,FALSE),""))</f>
        <v/>
      </c>
      <c r="J206" s="474"/>
      <c r="K206" s="475"/>
      <c r="L206" s="475"/>
      <c r="M206" s="476"/>
    </row>
    <row r="207" spans="3:13" ht="14.1" hidden="1" customHeight="1" outlineLevel="1">
      <c r="C207" s="336"/>
      <c r="D207" s="337"/>
      <c r="E207" s="337"/>
      <c r="F207" s="338"/>
      <c r="G207" s="216" t="str">
        <f>IF(C207="","",VLOOKUP(C207,'7'!$C$105:$G$105,2,FALSE))</f>
        <v/>
      </c>
      <c r="H207" s="216" t="str">
        <f>IF(C207="","",IF(OR(VLOOKUP(C207,'7'!$C$105:$G$105,5,FALSE)=LISTES!B$182,VLOOKUP(C207,'7'!$C$105:$G$105,5,FALSE)=LISTES!B$183),VLOOKUP(C207,'7'!$C$105:$G$105,4,FALSE),""))</f>
        <v/>
      </c>
      <c r="I207" s="216" t="str">
        <f>IF(C207="","",IF(OR(VLOOKUP(C207,'7'!$C$105:$G$105,5,FALSE)=LISTES!B$181,VLOOKUP(C207,'7'!$C$105:$G$105,5,FALSE)=LISTES!B$183),VLOOKUP(C207,'7'!$C$105:$G$105,4,FALSE),""))</f>
        <v/>
      </c>
      <c r="J207" s="336"/>
      <c r="K207" s="337"/>
      <c r="L207" s="337"/>
      <c r="M207" s="338"/>
    </row>
    <row r="208" spans="3:13" ht="14.1" hidden="1" customHeight="1" outlineLevel="1">
      <c r="C208" s="336"/>
      <c r="D208" s="337"/>
      <c r="E208" s="337"/>
      <c r="F208" s="338"/>
      <c r="G208" s="216" t="str">
        <f>IF(C208="","",VLOOKUP(C208,'7'!$C$105:$G$105,2,FALSE))</f>
        <v/>
      </c>
      <c r="H208" s="216" t="str">
        <f>IF(C208="","",IF(OR(VLOOKUP(C208,'7'!$C$105:$G$105,5,FALSE)=LISTES!B$182,VLOOKUP(C208,'7'!$C$105:$G$105,5,FALSE)=LISTES!B$183),VLOOKUP(C208,'7'!$C$105:$G$105,4,FALSE),""))</f>
        <v/>
      </c>
      <c r="I208" s="216" t="str">
        <f>IF(C208="","",IF(OR(VLOOKUP(C208,'7'!$C$105:$G$105,5,FALSE)=LISTES!B$181,VLOOKUP(C208,'7'!$C$105:$G$105,5,FALSE)=LISTES!B$183),VLOOKUP(C208,'7'!$C$105:$G$105,4,FALSE),""))</f>
        <v/>
      </c>
      <c r="J208" s="336"/>
      <c r="K208" s="337"/>
      <c r="L208" s="337"/>
      <c r="M208" s="338"/>
    </row>
    <row r="209" spans="3:13" ht="14.1" hidden="1" customHeight="1" outlineLevel="1">
      <c r="C209" s="423"/>
      <c r="D209" s="459"/>
      <c r="E209" s="459"/>
      <c r="F209" s="424"/>
      <c r="G209" s="217" t="str">
        <f>IF(C209="","",VLOOKUP(C209,'7'!$C$105:$G$105,2,FALSE))</f>
        <v/>
      </c>
      <c r="H209" s="217" t="str">
        <f>IF(C209="","",IF(OR(VLOOKUP(C209,'7'!$C$105:$G$105,5,FALSE)=LISTES!B$182,VLOOKUP(C209,'7'!$C$105:$G$105,5,FALSE)=LISTES!B$183),VLOOKUP(C209,'7'!$C$105:$G$105,4,FALSE),""))</f>
        <v/>
      </c>
      <c r="I209" s="217" t="str">
        <f>IF(C209="","",IF(OR(VLOOKUP(C209,'7'!$C$105:$G$105,5,FALSE)=LISTES!B$181,VLOOKUP(C209,'7'!$C$105:$G$105,5,FALSE)=LISTES!B$183),VLOOKUP(C209,'7'!$C$105:$G$105,4,FALSE),""))</f>
        <v/>
      </c>
      <c r="J209" s="423"/>
      <c r="K209" s="459"/>
      <c r="L209" s="459"/>
      <c r="M209" s="424"/>
    </row>
    <row r="210" spans="3:13" hidden="1" outlineLevel="1"/>
    <row r="211" spans="3:13" ht="33" hidden="1" customHeight="1" outlineLevel="1">
      <c r="C211" s="351" t="s">
        <v>170</v>
      </c>
      <c r="D211" s="352"/>
      <c r="E211" s="352"/>
      <c r="F211" s="352"/>
      <c r="G211" s="353"/>
      <c r="H211" s="31" t="s">
        <v>19</v>
      </c>
      <c r="I211" s="23" t="s">
        <v>164</v>
      </c>
      <c r="J211" s="351" t="s">
        <v>165</v>
      </c>
      <c r="K211" s="352"/>
      <c r="L211" s="352"/>
      <c r="M211" s="353"/>
    </row>
    <row r="212" spans="3:13" ht="14.1" hidden="1" customHeight="1" outlineLevel="1">
      <c r="C212" s="474"/>
      <c r="D212" s="475"/>
      <c r="E212" s="475"/>
      <c r="F212" s="475"/>
      <c r="G212" s="476"/>
      <c r="H212" s="215"/>
      <c r="I212" s="215"/>
      <c r="J212" s="474"/>
      <c r="K212" s="475"/>
      <c r="L212" s="475"/>
      <c r="M212" s="476"/>
    </row>
    <row r="213" spans="3:13" ht="14.1" hidden="1" customHeight="1" outlineLevel="1">
      <c r="C213" s="463"/>
      <c r="D213" s="295"/>
      <c r="E213" s="295"/>
      <c r="F213" s="295"/>
      <c r="G213" s="464"/>
      <c r="H213" s="216"/>
      <c r="I213" s="216"/>
      <c r="J213" s="463"/>
      <c r="K213" s="295"/>
      <c r="L213" s="295"/>
      <c r="M213" s="464"/>
    </row>
    <row r="214" spans="3:13" ht="14.1" hidden="1" customHeight="1" outlineLevel="1">
      <c r="C214" s="463"/>
      <c r="D214" s="295"/>
      <c r="E214" s="295"/>
      <c r="F214" s="295"/>
      <c r="G214" s="464"/>
      <c r="H214" s="216"/>
      <c r="I214" s="216"/>
      <c r="J214" s="463"/>
      <c r="K214" s="295"/>
      <c r="L214" s="295"/>
      <c r="M214" s="464"/>
    </row>
    <row r="215" spans="3:13" ht="14.1" hidden="1" customHeight="1" outlineLevel="1">
      <c r="C215" s="463"/>
      <c r="D215" s="295"/>
      <c r="E215" s="295"/>
      <c r="F215" s="295"/>
      <c r="G215" s="464"/>
      <c r="H215" s="216"/>
      <c r="I215" s="216"/>
      <c r="J215" s="463"/>
      <c r="K215" s="295"/>
      <c r="L215" s="295"/>
      <c r="M215" s="464"/>
    </row>
    <row r="216" spans="3:13" ht="14.1" hidden="1" customHeight="1" outlineLevel="1">
      <c r="C216" s="480"/>
      <c r="D216" s="481"/>
      <c r="E216" s="481"/>
      <c r="F216" s="481"/>
      <c r="G216" s="482"/>
      <c r="H216" s="217"/>
      <c r="I216" s="217"/>
      <c r="J216" s="480"/>
      <c r="K216" s="481"/>
      <c r="L216" s="481"/>
      <c r="M216" s="482"/>
    </row>
    <row r="217" spans="3:13" hidden="1" outlineLevel="1"/>
    <row r="218" spans="3:13" hidden="1" outlineLevel="1">
      <c r="C218" s="460" t="s">
        <v>168</v>
      </c>
      <c r="D218" s="461"/>
      <c r="E218" s="461"/>
      <c r="F218" s="461"/>
      <c r="G218" s="462"/>
      <c r="H218" s="219"/>
      <c r="I218" s="223" t="str">
        <f>"kgCO2e"&amp;IF($H$7=LISTES!$B$200," / an","")</f>
        <v>kgCO2e / an</v>
      </c>
    </row>
    <row r="219" spans="3:13" hidden="1" outlineLevel="1">
      <c r="C219" s="465" t="s">
        <v>212</v>
      </c>
      <c r="D219" s="466"/>
      <c r="E219" s="466"/>
      <c r="F219" s="466"/>
      <c r="G219" s="467"/>
      <c r="H219" s="220"/>
      <c r="I219" s="224" t="str">
        <f>"kgCO2e"&amp;IF($H$7=LISTES!$B$200," / an","")</f>
        <v>kgCO2e / an</v>
      </c>
    </row>
    <row r="220" spans="3:13" hidden="1" outlineLevel="1">
      <c r="H220" s="221"/>
    </row>
    <row r="221" spans="3:13" hidden="1" outlineLevel="1">
      <c r="C221" s="468" t="s">
        <v>221</v>
      </c>
      <c r="D221" s="469"/>
      <c r="E221" s="469"/>
      <c r="F221" s="469"/>
      <c r="G221" s="469"/>
      <c r="H221" s="218">
        <f>H219-H218</f>
        <v>0</v>
      </c>
      <c r="I221" s="32" t="str">
        <f>"kgCO2e"&amp;IF($H$7=LISTES!$B$200," / an","")</f>
        <v>kgCO2e / an</v>
      </c>
    </row>
    <row r="222" spans="3:13"/>
    <row r="223" spans="3:13" ht="15.6" collapsed="1">
      <c r="C223" s="470" t="s">
        <v>327</v>
      </c>
      <c r="D223" s="471"/>
      <c r="E223" s="471"/>
      <c r="F223" s="471"/>
      <c r="G223" s="471"/>
      <c r="H223" s="471"/>
      <c r="I223" s="471"/>
      <c r="J223" s="472">
        <f>H254</f>
        <v>0</v>
      </c>
      <c r="K223" s="472"/>
      <c r="L223" s="472"/>
      <c r="M223" s="118" t="str">
        <f>"kgCO2e"&amp;IF($H$7=LISTES!$B$200," / an","")</f>
        <v>kgCO2e / an</v>
      </c>
    </row>
    <row r="224" spans="3:13" hidden="1" outlineLevel="1"/>
    <row r="225" spans="3:13" ht="33" hidden="1" customHeight="1" outlineLevel="1">
      <c r="C225" s="473" t="s">
        <v>371</v>
      </c>
      <c r="D225" s="352"/>
      <c r="E225" s="352"/>
      <c r="F225" s="353"/>
      <c r="G225" s="31" t="s">
        <v>164</v>
      </c>
      <c r="H225" s="31" t="s">
        <v>166</v>
      </c>
      <c r="I225" s="31" t="s">
        <v>167</v>
      </c>
      <c r="J225" s="351" t="s">
        <v>165</v>
      </c>
      <c r="K225" s="352"/>
      <c r="L225" s="352"/>
      <c r="M225" s="353"/>
    </row>
    <row r="226" spans="3:13" ht="14.1" hidden="1" customHeight="1" outlineLevel="1">
      <c r="C226" s="354"/>
      <c r="D226" s="355"/>
      <c r="E226" s="355"/>
      <c r="F226" s="356"/>
      <c r="G226" s="215" t="str">
        <f>IF(C226="","",VLOOKUP(C226,'7'!$C$59:$G$83,2,FALSE))</f>
        <v/>
      </c>
      <c r="H226" s="215" t="str">
        <f>IF(C226="","",IF(OR(VLOOKUP(C226,'7'!$C$59:$G$83,5,FALSE)=LISTES!B$182,VLOOKUP(C226,'7'!$C$59:$G$83,5,FALSE)=LISTES!B$183),VLOOKUP(C226,'7'!$C$59:$G$83,4,FALSE),""))</f>
        <v/>
      </c>
      <c r="I226" s="215" t="str">
        <f>IF(C226="","",IF(OR(VLOOKUP(C226,'7'!$C$59:$G$83,5,FALSE)=LISTES!B$181,VLOOKUP(C226,'7'!$C$59:$G$83,5,FALSE)=LISTES!B$183),VLOOKUP(C226,'7'!$C$59:$G$83,4,FALSE),""))</f>
        <v/>
      </c>
      <c r="J226" s="354"/>
      <c r="K226" s="355"/>
      <c r="L226" s="355"/>
      <c r="M226" s="356"/>
    </row>
    <row r="227" spans="3:13" ht="14.1" hidden="1" customHeight="1" outlineLevel="1">
      <c r="C227" s="336"/>
      <c r="D227" s="337"/>
      <c r="E227" s="337"/>
      <c r="F227" s="338"/>
      <c r="G227" s="216" t="str">
        <f>IF(C227="","",VLOOKUP(C227,'7'!$C$59:$G$83,2,FALSE))</f>
        <v/>
      </c>
      <c r="H227" s="216" t="str">
        <f>IF(C227="","",IF(OR(VLOOKUP(C227,'7'!$C$59:$G$83,5,FALSE)=LISTES!B$182,VLOOKUP(C227,'7'!$C$59:$G$83,5,FALSE)=LISTES!B$183),VLOOKUP(C227,'7'!$C$59:$G$83,4,FALSE),""))</f>
        <v/>
      </c>
      <c r="I227" s="216" t="str">
        <f>IF(C227="","",IF(OR(VLOOKUP(C227,'7'!$C$59:$G$83,5,FALSE)=LISTES!B$181,VLOOKUP(C227,'7'!$C$59:$G$83,5,FALSE)=LISTES!B$183),VLOOKUP(C227,'7'!$C$59:$G$83,4,FALSE),""))</f>
        <v/>
      </c>
      <c r="J227" s="336"/>
      <c r="K227" s="337"/>
      <c r="L227" s="337"/>
      <c r="M227" s="338"/>
    </row>
    <row r="228" spans="3:13" ht="14.1" hidden="1" customHeight="1" outlineLevel="1">
      <c r="C228" s="336"/>
      <c r="D228" s="337"/>
      <c r="E228" s="337"/>
      <c r="F228" s="338"/>
      <c r="G228" s="216" t="str">
        <f>IF(C228="","",VLOOKUP(C228,'7'!$C$59:$G$83,2,FALSE))</f>
        <v/>
      </c>
      <c r="H228" s="216" t="str">
        <f>IF(C228="","",IF(OR(VLOOKUP(C228,'7'!$C$59:$G$83,5,FALSE)=LISTES!B$182,VLOOKUP(C228,'7'!$C$59:$G$83,5,FALSE)=LISTES!B$183),VLOOKUP(C228,'7'!$C$59:$G$83,4,FALSE),""))</f>
        <v/>
      </c>
      <c r="I228" s="216" t="str">
        <f>IF(C228="","",IF(OR(VLOOKUP(C228,'7'!$C$59:$G$83,5,FALSE)=LISTES!B$181,VLOOKUP(C228,'7'!$C$59:$G$83,5,FALSE)=LISTES!B$183),VLOOKUP(C228,'7'!$C$59:$G$83,4,FALSE),""))</f>
        <v/>
      </c>
      <c r="J228" s="336"/>
      <c r="K228" s="337"/>
      <c r="L228" s="337"/>
      <c r="M228" s="338"/>
    </row>
    <row r="229" spans="3:13" ht="14.1" hidden="1" customHeight="1" outlineLevel="1">
      <c r="C229" s="336"/>
      <c r="D229" s="337"/>
      <c r="E229" s="337"/>
      <c r="F229" s="338"/>
      <c r="G229" s="216" t="str">
        <f>IF(C229="","",VLOOKUP(C229,'7'!$C$59:$G$83,2,FALSE))</f>
        <v/>
      </c>
      <c r="H229" s="216" t="str">
        <f>IF(C229="","",IF(OR(VLOOKUP(C229,'7'!$C$59:$G$83,5,FALSE)=LISTES!B$182,VLOOKUP(C229,'7'!$C$59:$G$83,5,FALSE)=LISTES!B$183),VLOOKUP(C229,'7'!$C$59:$G$83,4,FALSE),""))</f>
        <v/>
      </c>
      <c r="I229" s="216" t="str">
        <f>IF(C229="","",IF(OR(VLOOKUP(C229,'7'!$C$59:$G$83,5,FALSE)=LISTES!B$181,VLOOKUP(C229,'7'!$C$59:$G$83,5,FALSE)=LISTES!B$183),VLOOKUP(C229,'7'!$C$59:$G$83,4,FALSE),""))</f>
        <v/>
      </c>
      <c r="J229" s="336"/>
      <c r="K229" s="337"/>
      <c r="L229" s="337"/>
      <c r="M229" s="338"/>
    </row>
    <row r="230" spans="3:13" ht="14.1" hidden="1" customHeight="1" outlineLevel="1">
      <c r="C230" s="423"/>
      <c r="D230" s="459"/>
      <c r="E230" s="459"/>
      <c r="F230" s="424"/>
      <c r="G230" s="217" t="str">
        <f>IF(C230="","",VLOOKUP(C230,'7'!$C$59:$G$83,2,FALSE))</f>
        <v/>
      </c>
      <c r="H230" s="217" t="str">
        <f>IF(C230="","",IF(OR(VLOOKUP(C230,'7'!$C$59:$G$83,5,FALSE)=LISTES!B$182,VLOOKUP(C230,'7'!$C$59:$G$83,5,FALSE)=LISTES!B$183),VLOOKUP(C230,'7'!$C$59:$G$83,4,FALSE),""))</f>
        <v/>
      </c>
      <c r="I230" s="217" t="str">
        <f>IF(C230="","",IF(OR(VLOOKUP(C230,'7'!$C$59:$G$83,5,FALSE)=LISTES!B$181,VLOOKUP(C230,'7'!$C$59:$G$83,5,FALSE)=LISTES!B$183),VLOOKUP(C230,'7'!$C$59:$G$83,4,FALSE),""))</f>
        <v/>
      </c>
      <c r="J230" s="423"/>
      <c r="K230" s="459"/>
      <c r="L230" s="459"/>
      <c r="M230" s="424"/>
    </row>
    <row r="231" spans="3:13" hidden="1" outlineLevel="1"/>
    <row r="232" spans="3:13" ht="33" hidden="1" customHeight="1" outlineLevel="1">
      <c r="C232" s="473" t="s">
        <v>372</v>
      </c>
      <c r="D232" s="352"/>
      <c r="E232" s="352"/>
      <c r="F232" s="353"/>
      <c r="G232" s="31" t="s">
        <v>164</v>
      </c>
      <c r="H232" s="31" t="s">
        <v>166</v>
      </c>
      <c r="I232" s="31" t="s">
        <v>167</v>
      </c>
      <c r="J232" s="351" t="s">
        <v>165</v>
      </c>
      <c r="K232" s="352"/>
      <c r="L232" s="352"/>
      <c r="M232" s="353"/>
    </row>
    <row r="233" spans="3:13" ht="14.1" hidden="1" customHeight="1" outlineLevel="1">
      <c r="C233" s="474"/>
      <c r="D233" s="475"/>
      <c r="E233" s="475"/>
      <c r="F233" s="476"/>
      <c r="G233" s="215" t="str">
        <f>IF(C233="","",VLOOKUP(C233,'7'!$C$88:$G$100,2,FALSE))</f>
        <v/>
      </c>
      <c r="H233" s="215" t="str">
        <f>IF(C233="","",IF(OR(VLOOKUP(C233,'7'!$C$88:$G$100,5,FALSE)=LISTES!B$182,VLOOKUP(C233,'7'!$C$88:$G$100,5,FALSE)=LISTES!B$183),VLOOKUP(C233,'7'!$C$88:$G$100,4,FALSE),""))</f>
        <v/>
      </c>
      <c r="I233" s="215" t="str">
        <f>IF(C233="","",IF(OR(VLOOKUP(C233,'7'!$C$88:$G$100,5,FALSE)=LISTES!B$181,VLOOKUP(C233,'7'!$C$88:$G$100,5,FALSE)=LISTES!B$183),VLOOKUP(C233,'7'!$C$88:$G$100,4,FALSE),""))</f>
        <v/>
      </c>
      <c r="J233" s="474"/>
      <c r="K233" s="475"/>
      <c r="L233" s="475"/>
      <c r="M233" s="476"/>
    </row>
    <row r="234" spans="3:13" ht="14.1" hidden="1" customHeight="1" outlineLevel="1">
      <c r="C234" s="336"/>
      <c r="D234" s="337"/>
      <c r="E234" s="337"/>
      <c r="F234" s="338"/>
      <c r="G234" s="216" t="str">
        <f>IF(C234="","",VLOOKUP(C234,'7'!$C$88:$G$100,2,FALSE))</f>
        <v/>
      </c>
      <c r="H234" s="216" t="str">
        <f>IF(C234="","",IF(OR(VLOOKUP(C234,'7'!$C$88:$G$100,5,FALSE)=LISTES!B$182,VLOOKUP(C234,'7'!$C$88:$G$100,5,FALSE)=LISTES!B$183),VLOOKUP(C234,'7'!$C$88:$G$100,4,FALSE),""))</f>
        <v/>
      </c>
      <c r="I234" s="216" t="str">
        <f>IF(C234="","",IF(OR(VLOOKUP(C234,'7'!$C$88:$G$100,5,FALSE)=LISTES!B$181,VLOOKUP(C234,'7'!$C$88:$G$100,5,FALSE)=LISTES!B$183),VLOOKUP(C234,'7'!$C$88:$G$100,4,FALSE),""))</f>
        <v/>
      </c>
      <c r="J234" s="336"/>
      <c r="K234" s="337"/>
      <c r="L234" s="337"/>
      <c r="M234" s="338"/>
    </row>
    <row r="235" spans="3:13" ht="14.1" hidden="1" customHeight="1" outlineLevel="1">
      <c r="C235" s="336"/>
      <c r="D235" s="337"/>
      <c r="E235" s="337"/>
      <c r="F235" s="338"/>
      <c r="G235" s="216" t="str">
        <f>IF(C235="","",VLOOKUP(C235,'7'!$C$88:$G$100,2,FALSE))</f>
        <v/>
      </c>
      <c r="H235" s="216" t="str">
        <f>IF(C235="","",IF(OR(VLOOKUP(C235,'7'!$C$88:$G$100,5,FALSE)=LISTES!B$182,VLOOKUP(C235,'7'!$C$88:$G$100,5,FALSE)=LISTES!B$183),VLOOKUP(C235,'7'!$C$88:$G$100,4,FALSE),""))</f>
        <v/>
      </c>
      <c r="I235" s="216" t="str">
        <f>IF(C235="","",IF(OR(VLOOKUP(C235,'7'!$C$88:$G$100,5,FALSE)=LISTES!B$181,VLOOKUP(C235,'7'!$C$88:$G$100,5,FALSE)=LISTES!B$183),VLOOKUP(C235,'7'!$C$88:$G$100,4,FALSE),""))</f>
        <v/>
      </c>
      <c r="J235" s="336"/>
      <c r="K235" s="337"/>
      <c r="L235" s="337"/>
      <c r="M235" s="338"/>
    </row>
    <row r="236" spans="3:13" ht="14.1" hidden="1" customHeight="1" outlineLevel="1">
      <c r="C236" s="423"/>
      <c r="D236" s="459"/>
      <c r="E236" s="459"/>
      <c r="F236" s="424"/>
      <c r="G236" s="217" t="str">
        <f>IF(C236="","",VLOOKUP(C236,'7'!$C$88:$G$100,2,FALSE))</f>
        <v/>
      </c>
      <c r="H236" s="217" t="str">
        <f>IF(C236="","",IF(OR(VLOOKUP(C236,'7'!$C$88:$G$100,5,FALSE)=LISTES!B$182,VLOOKUP(C236,'7'!$C$88:$G$100,5,FALSE)=LISTES!B$183),VLOOKUP(C236,'7'!$C$88:$G$100,4,FALSE),""))</f>
        <v/>
      </c>
      <c r="I236" s="217" t="str">
        <f>IF(C236="","",IF(OR(VLOOKUP(C236,'7'!$C$88:$G$100,5,FALSE)=LISTES!B$181,VLOOKUP(C236,'7'!$C$88:$G$100,5,FALSE)=LISTES!B$183),VLOOKUP(C236,'7'!$C$88:$G$100,4,FALSE),""))</f>
        <v/>
      </c>
      <c r="J236" s="423"/>
      <c r="K236" s="459"/>
      <c r="L236" s="459"/>
      <c r="M236" s="424"/>
    </row>
    <row r="237" spans="3:13" hidden="1" outlineLevel="1"/>
    <row r="238" spans="3:13" ht="33" hidden="1" customHeight="1" outlineLevel="1">
      <c r="C238" s="473" t="s">
        <v>522</v>
      </c>
      <c r="D238" s="352"/>
      <c r="E238" s="352"/>
      <c r="F238" s="353"/>
      <c r="G238" s="31" t="s">
        <v>164</v>
      </c>
      <c r="H238" s="31" t="s">
        <v>166</v>
      </c>
      <c r="I238" s="31" t="s">
        <v>167</v>
      </c>
      <c r="J238" s="351" t="s">
        <v>165</v>
      </c>
      <c r="K238" s="352"/>
      <c r="L238" s="352"/>
      <c r="M238" s="353"/>
    </row>
    <row r="239" spans="3:13" ht="14.1" hidden="1" customHeight="1" outlineLevel="1">
      <c r="C239" s="474"/>
      <c r="D239" s="475"/>
      <c r="E239" s="475"/>
      <c r="F239" s="476"/>
      <c r="G239" s="215" t="str">
        <f>IF(C239="","",VLOOKUP(C239,'7'!$C$105:$G$105,2,FALSE))</f>
        <v/>
      </c>
      <c r="H239" s="215" t="str">
        <f>IF(C239="","",IF(OR(VLOOKUP(C239,'7'!$C$105:$G$105,5,FALSE)=LISTES!B$182,VLOOKUP(C239,'7'!$C$105:$G$105,5,FALSE)=LISTES!B$183),VLOOKUP(C239,'7'!$C$105:$G$105,4,FALSE),""))</f>
        <v/>
      </c>
      <c r="I239" s="215" t="str">
        <f>IF(C239="","",IF(OR(VLOOKUP(C239,'7'!$C$105:$G$105,5,FALSE)=LISTES!B$181,VLOOKUP(C239,'7'!$C$105:$G$105,5,FALSE)=LISTES!B$183),VLOOKUP(C239,'7'!$C$105:$G$105,4,FALSE),""))</f>
        <v/>
      </c>
      <c r="J239" s="474"/>
      <c r="K239" s="475"/>
      <c r="L239" s="475"/>
      <c r="M239" s="476"/>
    </row>
    <row r="240" spans="3:13" ht="14.1" hidden="1" customHeight="1" outlineLevel="1">
      <c r="C240" s="336"/>
      <c r="D240" s="337"/>
      <c r="E240" s="337"/>
      <c r="F240" s="338"/>
      <c r="G240" s="216" t="str">
        <f>IF(C240="","",VLOOKUP(C240,'7'!$C$105:$G$105,2,FALSE))</f>
        <v/>
      </c>
      <c r="H240" s="216" t="str">
        <f>IF(C240="","",IF(OR(VLOOKUP(C240,'7'!$C$105:$G$105,5,FALSE)=LISTES!B$182,VLOOKUP(C240,'7'!$C$105:$G$105,5,FALSE)=LISTES!B$183),VLOOKUP(C240,'7'!$C$105:$G$105,4,FALSE),""))</f>
        <v/>
      </c>
      <c r="I240" s="216" t="str">
        <f>IF(C240="","",IF(OR(VLOOKUP(C240,'7'!$C$105:$G$105,5,FALSE)=LISTES!B$181,VLOOKUP(C240,'7'!$C$105:$G$105,5,FALSE)=LISTES!B$183),VLOOKUP(C240,'7'!$C$105:$G$105,4,FALSE),""))</f>
        <v/>
      </c>
      <c r="J240" s="336"/>
      <c r="K240" s="337"/>
      <c r="L240" s="337"/>
      <c r="M240" s="338"/>
    </row>
    <row r="241" spans="3:13" ht="14.1" hidden="1" customHeight="1" outlineLevel="1">
      <c r="C241" s="336"/>
      <c r="D241" s="337"/>
      <c r="E241" s="337"/>
      <c r="F241" s="338"/>
      <c r="G241" s="216" t="str">
        <f>IF(C241="","",VLOOKUP(C241,'7'!$C$105:$G$105,2,FALSE))</f>
        <v/>
      </c>
      <c r="H241" s="216" t="str">
        <f>IF(C241="","",IF(OR(VLOOKUP(C241,'7'!$C$105:$G$105,5,FALSE)=LISTES!B$182,VLOOKUP(C241,'7'!$C$105:$G$105,5,FALSE)=LISTES!B$183),VLOOKUP(C241,'7'!$C$105:$G$105,4,FALSE),""))</f>
        <v/>
      </c>
      <c r="I241" s="216" t="str">
        <f>IF(C241="","",IF(OR(VLOOKUP(C241,'7'!$C$105:$G$105,5,FALSE)=LISTES!B$181,VLOOKUP(C241,'7'!$C$105:$G$105,5,FALSE)=LISTES!B$183),VLOOKUP(C241,'7'!$C$105:$G$105,4,FALSE),""))</f>
        <v/>
      </c>
      <c r="J241" s="336"/>
      <c r="K241" s="337"/>
      <c r="L241" s="337"/>
      <c r="M241" s="338"/>
    </row>
    <row r="242" spans="3:13" ht="14.1" hidden="1" customHeight="1" outlineLevel="1">
      <c r="C242" s="423"/>
      <c r="D242" s="459"/>
      <c r="E242" s="459"/>
      <c r="F242" s="424"/>
      <c r="G242" s="217" t="str">
        <f>IF(C242="","",VLOOKUP(C242,'7'!$C$105:$G$105,2,FALSE))</f>
        <v/>
      </c>
      <c r="H242" s="217" t="str">
        <f>IF(C242="","",IF(OR(VLOOKUP(C242,'7'!$C$105:$G$105,5,FALSE)=LISTES!B$182,VLOOKUP(C242,'7'!$C$105:$G$105,5,FALSE)=LISTES!B$183),VLOOKUP(C242,'7'!$C$105:$G$105,4,FALSE),""))</f>
        <v/>
      </c>
      <c r="I242" s="217" t="str">
        <f>IF(C242="","",IF(OR(VLOOKUP(C242,'7'!$C$105:$G$105,5,FALSE)=LISTES!B$181,VLOOKUP(C242,'7'!$C$105:$G$105,5,FALSE)=LISTES!B$183),VLOOKUP(C242,'7'!$C$105:$G$105,4,FALSE),""))</f>
        <v/>
      </c>
      <c r="J242" s="423"/>
      <c r="K242" s="459"/>
      <c r="L242" s="459"/>
      <c r="M242" s="424"/>
    </row>
    <row r="243" spans="3:13" hidden="1" outlineLevel="1"/>
    <row r="244" spans="3:13" ht="33" hidden="1" customHeight="1" outlineLevel="1">
      <c r="C244" s="351" t="s">
        <v>170</v>
      </c>
      <c r="D244" s="352"/>
      <c r="E244" s="352"/>
      <c r="F244" s="352"/>
      <c r="G244" s="353"/>
      <c r="H244" s="31" t="s">
        <v>19</v>
      </c>
      <c r="I244" s="23" t="s">
        <v>164</v>
      </c>
      <c r="J244" s="351" t="s">
        <v>165</v>
      </c>
      <c r="K244" s="352"/>
      <c r="L244" s="352"/>
      <c r="M244" s="353"/>
    </row>
    <row r="245" spans="3:13" ht="14.1" hidden="1" customHeight="1" outlineLevel="1">
      <c r="C245" s="474"/>
      <c r="D245" s="475"/>
      <c r="E245" s="475"/>
      <c r="F245" s="475"/>
      <c r="G245" s="476"/>
      <c r="H245" s="215"/>
      <c r="I245" s="215"/>
      <c r="J245" s="474"/>
      <c r="K245" s="475"/>
      <c r="L245" s="475"/>
      <c r="M245" s="476"/>
    </row>
    <row r="246" spans="3:13" ht="14.1" hidden="1" customHeight="1" outlineLevel="1">
      <c r="C246" s="463"/>
      <c r="D246" s="295"/>
      <c r="E246" s="295"/>
      <c r="F246" s="295"/>
      <c r="G246" s="464"/>
      <c r="H246" s="216"/>
      <c r="I246" s="216"/>
      <c r="J246" s="463"/>
      <c r="K246" s="295"/>
      <c r="L246" s="295"/>
      <c r="M246" s="464"/>
    </row>
    <row r="247" spans="3:13" ht="14.1" hidden="1" customHeight="1" outlineLevel="1">
      <c r="C247" s="463"/>
      <c r="D247" s="295"/>
      <c r="E247" s="295"/>
      <c r="F247" s="295"/>
      <c r="G247" s="464"/>
      <c r="H247" s="216"/>
      <c r="I247" s="216"/>
      <c r="J247" s="463"/>
      <c r="K247" s="295"/>
      <c r="L247" s="295"/>
      <c r="M247" s="464"/>
    </row>
    <row r="248" spans="3:13" ht="14.1" hidden="1" customHeight="1" outlineLevel="1">
      <c r="C248" s="463"/>
      <c r="D248" s="295"/>
      <c r="E248" s="295"/>
      <c r="F248" s="295"/>
      <c r="G248" s="464"/>
      <c r="H248" s="216"/>
      <c r="I248" s="216"/>
      <c r="J248" s="463"/>
      <c r="K248" s="295"/>
      <c r="L248" s="295"/>
      <c r="M248" s="464"/>
    </row>
    <row r="249" spans="3:13" ht="14.1" hidden="1" customHeight="1" outlineLevel="1">
      <c r="C249" s="480"/>
      <c r="D249" s="481"/>
      <c r="E249" s="481"/>
      <c r="F249" s="481"/>
      <c r="G249" s="482"/>
      <c r="H249" s="217"/>
      <c r="I249" s="217"/>
      <c r="J249" s="480"/>
      <c r="K249" s="481"/>
      <c r="L249" s="481"/>
      <c r="M249" s="482"/>
    </row>
    <row r="250" spans="3:13" hidden="1" outlineLevel="1"/>
    <row r="251" spans="3:13" hidden="1" outlineLevel="1">
      <c r="C251" s="460" t="s">
        <v>168</v>
      </c>
      <c r="D251" s="461"/>
      <c r="E251" s="461"/>
      <c r="F251" s="461"/>
      <c r="G251" s="462"/>
      <c r="H251" s="219"/>
      <c r="I251" s="223" t="str">
        <f>"kgCO2e"&amp;IF($H$7=LISTES!$B$200," / an","")</f>
        <v>kgCO2e / an</v>
      </c>
    </row>
    <row r="252" spans="3:13" hidden="1" outlineLevel="1">
      <c r="C252" s="465" t="s">
        <v>212</v>
      </c>
      <c r="D252" s="466"/>
      <c r="E252" s="466"/>
      <c r="F252" s="466"/>
      <c r="G252" s="467"/>
      <c r="H252" s="220"/>
      <c r="I252" s="224" t="str">
        <f>"kgCO2e"&amp;IF($H$7=LISTES!$B$200," / an","")</f>
        <v>kgCO2e / an</v>
      </c>
    </row>
    <row r="253" spans="3:13" hidden="1" outlineLevel="1">
      <c r="H253" s="221"/>
    </row>
    <row r="254" spans="3:13" hidden="1" outlineLevel="1">
      <c r="C254" s="468" t="s">
        <v>221</v>
      </c>
      <c r="D254" s="469"/>
      <c r="E254" s="469"/>
      <c r="F254" s="469"/>
      <c r="G254" s="469"/>
      <c r="H254" s="218">
        <f>H252-H251</f>
        <v>0</v>
      </c>
      <c r="I254" s="32" t="str">
        <f>"kgCO2e"&amp;IF($H$7=LISTES!$B$200," / an","")</f>
        <v>kgCO2e / an</v>
      </c>
    </row>
    <row r="255" spans="3:13"/>
    <row r="256" spans="3:13" ht="15.6" collapsed="1">
      <c r="C256" s="470" t="s">
        <v>328</v>
      </c>
      <c r="D256" s="471"/>
      <c r="E256" s="471"/>
      <c r="F256" s="471"/>
      <c r="G256" s="471"/>
      <c r="H256" s="471"/>
      <c r="I256" s="471"/>
      <c r="J256" s="472">
        <f>H287</f>
        <v>0</v>
      </c>
      <c r="K256" s="472"/>
      <c r="L256" s="472"/>
      <c r="M256" s="118" t="str">
        <f>"kgCO2e"&amp;IF($H$7=LISTES!$B$200," / an","")</f>
        <v>kgCO2e / an</v>
      </c>
    </row>
    <row r="257" spans="3:13" hidden="1" outlineLevel="1"/>
    <row r="258" spans="3:13" ht="33" hidden="1" customHeight="1" outlineLevel="1">
      <c r="C258" s="473" t="s">
        <v>371</v>
      </c>
      <c r="D258" s="352"/>
      <c r="E258" s="352"/>
      <c r="F258" s="353"/>
      <c r="G258" s="31" t="s">
        <v>164</v>
      </c>
      <c r="H258" s="31" t="s">
        <v>166</v>
      </c>
      <c r="I258" s="31" t="s">
        <v>167</v>
      </c>
      <c r="J258" s="351" t="s">
        <v>165</v>
      </c>
      <c r="K258" s="352"/>
      <c r="L258" s="352"/>
      <c r="M258" s="353"/>
    </row>
    <row r="259" spans="3:13" ht="14.1" hidden="1" customHeight="1" outlineLevel="1">
      <c r="C259" s="354"/>
      <c r="D259" s="355"/>
      <c r="E259" s="355"/>
      <c r="F259" s="356"/>
      <c r="G259" s="215" t="str">
        <f>IF(C259="","",VLOOKUP(C259,'7'!$C$59:$G$83,2,FALSE))</f>
        <v/>
      </c>
      <c r="H259" s="215" t="str">
        <f>IF(C259="","",IF(OR(VLOOKUP(C259,'7'!$C$59:$G$83,5,FALSE)=LISTES!B$182,VLOOKUP(C259,'7'!$C$59:$G$83,5,FALSE)=LISTES!B$183),VLOOKUP(C259,'7'!$C$59:$G$83,4,FALSE),""))</f>
        <v/>
      </c>
      <c r="I259" s="215" t="str">
        <f>IF(C259="","",IF(OR(VLOOKUP(C259,'7'!$C$59:$G$83,5,FALSE)=LISTES!B$181,VLOOKUP(C259,'7'!$C$59:$G$83,5,FALSE)=LISTES!B$183),VLOOKUP(C259,'7'!$C$59:$G$83,4,FALSE),""))</f>
        <v/>
      </c>
      <c r="J259" s="354"/>
      <c r="K259" s="355"/>
      <c r="L259" s="355"/>
      <c r="M259" s="356"/>
    </row>
    <row r="260" spans="3:13" ht="14.1" hidden="1" customHeight="1" outlineLevel="1">
      <c r="C260" s="336"/>
      <c r="D260" s="337"/>
      <c r="E260" s="337"/>
      <c r="F260" s="338"/>
      <c r="G260" s="216" t="str">
        <f>IF(C260="","",VLOOKUP(C260,'7'!$C$59:$G$83,2,FALSE))</f>
        <v/>
      </c>
      <c r="H260" s="216" t="str">
        <f>IF(C260="","",IF(OR(VLOOKUP(C260,'7'!$C$59:$G$83,5,FALSE)=LISTES!B$182,VLOOKUP(C260,'7'!$C$59:$G$83,5,FALSE)=LISTES!B$183),VLOOKUP(C260,'7'!$C$59:$G$83,4,FALSE),""))</f>
        <v/>
      </c>
      <c r="I260" s="216" t="str">
        <f>IF(C260="","",IF(OR(VLOOKUP(C260,'7'!$C$59:$G$83,5,FALSE)=LISTES!B$181,VLOOKUP(C260,'7'!$C$59:$G$83,5,FALSE)=LISTES!B$183),VLOOKUP(C260,'7'!$C$59:$G$83,4,FALSE),""))</f>
        <v/>
      </c>
      <c r="J260" s="336"/>
      <c r="K260" s="337"/>
      <c r="L260" s="337"/>
      <c r="M260" s="338"/>
    </row>
    <row r="261" spans="3:13" ht="14.1" hidden="1" customHeight="1" outlineLevel="1">
      <c r="C261" s="336"/>
      <c r="D261" s="337"/>
      <c r="E261" s="337"/>
      <c r="F261" s="338"/>
      <c r="G261" s="216" t="str">
        <f>IF(C261="","",VLOOKUP(C261,'7'!$C$59:$G$83,2,FALSE))</f>
        <v/>
      </c>
      <c r="H261" s="216" t="str">
        <f>IF(C261="","",IF(OR(VLOOKUP(C261,'7'!$C$59:$G$83,5,FALSE)=LISTES!B$182,VLOOKUP(C261,'7'!$C$59:$G$83,5,FALSE)=LISTES!B$183),VLOOKUP(C261,'7'!$C$59:$G$83,4,FALSE),""))</f>
        <v/>
      </c>
      <c r="I261" s="216" t="str">
        <f>IF(C261="","",IF(OR(VLOOKUP(C261,'7'!$C$59:$G$83,5,FALSE)=LISTES!B$181,VLOOKUP(C261,'7'!$C$59:$G$83,5,FALSE)=LISTES!B$183),VLOOKUP(C261,'7'!$C$59:$G$83,4,FALSE),""))</f>
        <v/>
      </c>
      <c r="J261" s="336"/>
      <c r="K261" s="337"/>
      <c r="L261" s="337"/>
      <c r="M261" s="338"/>
    </row>
    <row r="262" spans="3:13" ht="14.1" hidden="1" customHeight="1" outlineLevel="1">
      <c r="C262" s="336"/>
      <c r="D262" s="337"/>
      <c r="E262" s="337"/>
      <c r="F262" s="338"/>
      <c r="G262" s="216" t="str">
        <f>IF(C262="","",VLOOKUP(C262,'7'!$C$59:$G$83,2,FALSE))</f>
        <v/>
      </c>
      <c r="H262" s="216" t="str">
        <f>IF(C262="","",IF(OR(VLOOKUP(C262,'7'!$C$59:$G$83,5,FALSE)=LISTES!B$182,VLOOKUP(C262,'7'!$C$59:$G$83,5,FALSE)=LISTES!B$183),VLOOKUP(C262,'7'!$C$59:$G$83,4,FALSE),""))</f>
        <v/>
      </c>
      <c r="I262" s="216" t="str">
        <f>IF(C262="","",IF(OR(VLOOKUP(C262,'7'!$C$59:$G$83,5,FALSE)=LISTES!B$181,VLOOKUP(C262,'7'!$C$59:$G$83,5,FALSE)=LISTES!B$183),VLOOKUP(C262,'7'!$C$59:$G$83,4,FALSE),""))</f>
        <v/>
      </c>
      <c r="J262" s="336"/>
      <c r="K262" s="337"/>
      <c r="L262" s="337"/>
      <c r="M262" s="338"/>
    </row>
    <row r="263" spans="3:13" ht="14.1" hidden="1" customHeight="1" outlineLevel="1">
      <c r="C263" s="423"/>
      <c r="D263" s="459"/>
      <c r="E263" s="459"/>
      <c r="F263" s="424"/>
      <c r="G263" s="217" t="str">
        <f>IF(C263="","",VLOOKUP(C263,'7'!$C$59:$G$83,2,FALSE))</f>
        <v/>
      </c>
      <c r="H263" s="217" t="str">
        <f>IF(C263="","",IF(OR(VLOOKUP(C263,'7'!$C$59:$G$83,5,FALSE)=LISTES!B$182,VLOOKUP(C263,'7'!$C$59:$G$83,5,FALSE)=LISTES!B$183),VLOOKUP(C263,'7'!$C$59:$G$83,4,FALSE),""))</f>
        <v/>
      </c>
      <c r="I263" s="217" t="str">
        <f>IF(C263="","",IF(OR(VLOOKUP(C263,'7'!$C$59:$G$83,5,FALSE)=LISTES!B$181,VLOOKUP(C263,'7'!$C$59:$G$83,5,FALSE)=LISTES!B$183),VLOOKUP(C263,'7'!$C$59:$G$83,4,FALSE),""))</f>
        <v/>
      </c>
      <c r="J263" s="423"/>
      <c r="K263" s="459"/>
      <c r="L263" s="459"/>
      <c r="M263" s="424"/>
    </row>
    <row r="264" spans="3:13" hidden="1" outlineLevel="1"/>
    <row r="265" spans="3:13" ht="33" hidden="1" customHeight="1" outlineLevel="1">
      <c r="C265" s="473" t="s">
        <v>372</v>
      </c>
      <c r="D265" s="352"/>
      <c r="E265" s="352"/>
      <c r="F265" s="353"/>
      <c r="G265" s="31" t="s">
        <v>164</v>
      </c>
      <c r="H265" s="31" t="s">
        <v>166</v>
      </c>
      <c r="I265" s="31" t="s">
        <v>167</v>
      </c>
      <c r="J265" s="351" t="s">
        <v>165</v>
      </c>
      <c r="K265" s="352"/>
      <c r="L265" s="352"/>
      <c r="M265" s="353"/>
    </row>
    <row r="266" spans="3:13" ht="14.1" hidden="1" customHeight="1" outlineLevel="1">
      <c r="C266" s="474"/>
      <c r="D266" s="475"/>
      <c r="E266" s="475"/>
      <c r="F266" s="476"/>
      <c r="G266" s="215" t="str">
        <f>IF(C266="","",VLOOKUP(C266,'7'!$C$88:$G$100,2,FALSE))</f>
        <v/>
      </c>
      <c r="H266" s="215" t="str">
        <f>IF(C266="","",IF(OR(VLOOKUP(C266,'7'!$C$88:$G$100,5,FALSE)=LISTES!B$182,VLOOKUP(C266,'7'!$C$88:$G$100,5,FALSE)=LISTES!B$183),VLOOKUP(C266,'7'!$C$88:$G$100,4,FALSE),""))</f>
        <v/>
      </c>
      <c r="I266" s="215" t="str">
        <f>IF(C266="","",IF(OR(VLOOKUP(C266,'7'!$C$88:$G$100,5,FALSE)=LISTES!B$181,VLOOKUP(C266,'7'!$C$88:$G$100,5,FALSE)=LISTES!B$183),VLOOKUP(C266,'7'!$C$88:$G$100,4,FALSE),""))</f>
        <v/>
      </c>
      <c r="J266" s="474"/>
      <c r="K266" s="475"/>
      <c r="L266" s="475"/>
      <c r="M266" s="476"/>
    </row>
    <row r="267" spans="3:13" ht="14.1" hidden="1" customHeight="1" outlineLevel="1">
      <c r="C267" s="336"/>
      <c r="D267" s="337"/>
      <c r="E267" s="337"/>
      <c r="F267" s="338"/>
      <c r="G267" s="216" t="str">
        <f>IF(C267="","",VLOOKUP(C267,'7'!$C$88:$G$100,2,FALSE))</f>
        <v/>
      </c>
      <c r="H267" s="216" t="str">
        <f>IF(C267="","",IF(OR(VLOOKUP(C267,'7'!$C$88:$G$100,5,FALSE)=LISTES!B$182,VLOOKUP(C267,'7'!$C$88:$G$100,5,FALSE)=LISTES!B$183),VLOOKUP(C267,'7'!$C$88:$G$100,4,FALSE),""))</f>
        <v/>
      </c>
      <c r="I267" s="216" t="str">
        <f>IF(C267="","",IF(OR(VLOOKUP(C267,'7'!$C$88:$G$100,5,FALSE)=LISTES!B$181,VLOOKUP(C267,'7'!$C$88:$G$100,5,FALSE)=LISTES!B$183),VLOOKUP(C267,'7'!$C$88:$G$100,4,FALSE),""))</f>
        <v/>
      </c>
      <c r="J267" s="336"/>
      <c r="K267" s="337"/>
      <c r="L267" s="337"/>
      <c r="M267" s="338"/>
    </row>
    <row r="268" spans="3:13" ht="14.1" hidden="1" customHeight="1" outlineLevel="1">
      <c r="C268" s="336"/>
      <c r="D268" s="337"/>
      <c r="E268" s="337"/>
      <c r="F268" s="338"/>
      <c r="G268" s="216" t="str">
        <f>IF(C268="","",VLOOKUP(C268,'7'!$C$88:$G$100,2,FALSE))</f>
        <v/>
      </c>
      <c r="H268" s="216" t="str">
        <f>IF(C268="","",IF(OR(VLOOKUP(C268,'7'!$C$88:$G$100,5,FALSE)=LISTES!B$182,VLOOKUP(C268,'7'!$C$88:$G$100,5,FALSE)=LISTES!B$183),VLOOKUP(C268,'7'!$C$88:$G$100,4,FALSE),""))</f>
        <v/>
      </c>
      <c r="I268" s="216" t="str">
        <f>IF(C268="","",IF(OR(VLOOKUP(C268,'7'!$C$88:$G$100,5,FALSE)=LISTES!B$181,VLOOKUP(C268,'7'!$C$88:$G$100,5,FALSE)=LISTES!B$183),VLOOKUP(C268,'7'!$C$88:$G$100,4,FALSE),""))</f>
        <v/>
      </c>
      <c r="J268" s="336"/>
      <c r="K268" s="337"/>
      <c r="L268" s="337"/>
      <c r="M268" s="338"/>
    </row>
    <row r="269" spans="3:13" ht="14.1" hidden="1" customHeight="1" outlineLevel="1">
      <c r="C269" s="423"/>
      <c r="D269" s="459"/>
      <c r="E269" s="459"/>
      <c r="F269" s="424"/>
      <c r="G269" s="217" t="str">
        <f>IF(C269="","",VLOOKUP(C269,'7'!$C$88:$G$100,2,FALSE))</f>
        <v/>
      </c>
      <c r="H269" s="217" t="str">
        <f>IF(C269="","",IF(OR(VLOOKUP(C269,'7'!$C$88:$G$100,5,FALSE)=LISTES!B$182,VLOOKUP(C269,'7'!$C$88:$G$100,5,FALSE)=LISTES!B$183),VLOOKUP(C269,'7'!$C$88:$G$100,4,FALSE),""))</f>
        <v/>
      </c>
      <c r="I269" s="217" t="str">
        <f>IF(C269="","",IF(OR(VLOOKUP(C269,'7'!$C$88:$G$100,5,FALSE)=LISTES!B$181,VLOOKUP(C269,'7'!$C$88:$G$100,5,FALSE)=LISTES!B$183),VLOOKUP(C269,'7'!$C$88:$G$100,4,FALSE),""))</f>
        <v/>
      </c>
      <c r="J269" s="423"/>
      <c r="K269" s="459"/>
      <c r="L269" s="459"/>
      <c r="M269" s="424"/>
    </row>
    <row r="270" spans="3:13" hidden="1" outlineLevel="1"/>
    <row r="271" spans="3:13" ht="33" hidden="1" customHeight="1" outlineLevel="1">
      <c r="C271" s="473" t="s">
        <v>522</v>
      </c>
      <c r="D271" s="352"/>
      <c r="E271" s="352"/>
      <c r="F271" s="353"/>
      <c r="G271" s="31" t="s">
        <v>164</v>
      </c>
      <c r="H271" s="31" t="s">
        <v>166</v>
      </c>
      <c r="I271" s="31" t="s">
        <v>167</v>
      </c>
      <c r="J271" s="351" t="s">
        <v>165</v>
      </c>
      <c r="K271" s="352"/>
      <c r="L271" s="352"/>
      <c r="M271" s="353"/>
    </row>
    <row r="272" spans="3:13" ht="14.1" hidden="1" customHeight="1" outlineLevel="1">
      <c r="C272" s="474"/>
      <c r="D272" s="475"/>
      <c r="E272" s="475"/>
      <c r="F272" s="476"/>
      <c r="G272" s="215" t="str">
        <f>IF(C272="","",VLOOKUP(C272,'7'!$C$105:$G$105,2,FALSE))</f>
        <v/>
      </c>
      <c r="H272" s="215" t="str">
        <f>IF(C272="","",IF(OR(VLOOKUP(C272,'7'!$C$105:$G$105,5,FALSE)=LISTES!B$182,VLOOKUP(C272,'7'!$C$105:$G$105,5,FALSE)=LISTES!B$183),VLOOKUP(C272,'7'!$C$105:$G$105,4,FALSE),""))</f>
        <v/>
      </c>
      <c r="I272" s="215" t="str">
        <f>IF(C272="","",IF(OR(VLOOKUP(C272,'7'!$C$105:$G$105,5,FALSE)=LISTES!B$181,VLOOKUP(C272,'7'!$C$105:$G$105,5,FALSE)=LISTES!B$183),VLOOKUP(C272,'7'!$C$105:$G$105,4,FALSE),""))</f>
        <v/>
      </c>
      <c r="J272" s="474"/>
      <c r="K272" s="475"/>
      <c r="L272" s="475"/>
      <c r="M272" s="476"/>
    </row>
    <row r="273" spans="3:13" ht="14.1" hidden="1" customHeight="1" outlineLevel="1">
      <c r="C273" s="336"/>
      <c r="D273" s="337"/>
      <c r="E273" s="337"/>
      <c r="F273" s="338"/>
      <c r="G273" s="216" t="str">
        <f>IF(C273="","",VLOOKUP(C273,'7'!$C$105:$G$105,2,FALSE))</f>
        <v/>
      </c>
      <c r="H273" s="216" t="str">
        <f>IF(C273="","",IF(OR(VLOOKUP(C273,'7'!$C$105:$G$105,5,FALSE)=LISTES!B$182,VLOOKUP(C273,'7'!$C$105:$G$105,5,FALSE)=LISTES!B$183),VLOOKUP(C273,'7'!$C$105:$G$105,4,FALSE),""))</f>
        <v/>
      </c>
      <c r="I273" s="216" t="str">
        <f>IF(C273="","",IF(OR(VLOOKUP(C273,'7'!$C$105:$G$105,5,FALSE)=LISTES!B$181,VLOOKUP(C273,'7'!$C$105:$G$105,5,FALSE)=LISTES!B$183),VLOOKUP(C273,'7'!$C$105:$G$105,4,FALSE),""))</f>
        <v/>
      </c>
      <c r="J273" s="336"/>
      <c r="K273" s="337"/>
      <c r="L273" s="337"/>
      <c r="M273" s="338"/>
    </row>
    <row r="274" spans="3:13" ht="14.1" hidden="1" customHeight="1" outlineLevel="1">
      <c r="C274" s="336"/>
      <c r="D274" s="337"/>
      <c r="E274" s="337"/>
      <c r="F274" s="338"/>
      <c r="G274" s="216" t="str">
        <f>IF(C274="","",VLOOKUP(C274,'7'!$C$105:$G$105,2,FALSE))</f>
        <v/>
      </c>
      <c r="H274" s="216" t="str">
        <f>IF(C274="","",IF(OR(VLOOKUP(C274,'7'!$C$105:$G$105,5,FALSE)=LISTES!B$182,VLOOKUP(C274,'7'!$C$105:$G$105,5,FALSE)=LISTES!B$183),VLOOKUP(C274,'7'!$C$105:$G$105,4,FALSE),""))</f>
        <v/>
      </c>
      <c r="I274" s="216" t="str">
        <f>IF(C274="","",IF(OR(VLOOKUP(C274,'7'!$C$105:$G$105,5,FALSE)=LISTES!B$181,VLOOKUP(C274,'7'!$C$105:$G$105,5,FALSE)=LISTES!B$183),VLOOKUP(C274,'7'!$C$105:$G$105,4,FALSE),""))</f>
        <v/>
      </c>
      <c r="J274" s="336"/>
      <c r="K274" s="337"/>
      <c r="L274" s="337"/>
      <c r="M274" s="338"/>
    </row>
    <row r="275" spans="3:13" ht="14.1" hidden="1" customHeight="1" outlineLevel="1">
      <c r="C275" s="423"/>
      <c r="D275" s="459"/>
      <c r="E275" s="459"/>
      <c r="F275" s="424"/>
      <c r="G275" s="217" t="str">
        <f>IF(C275="","",VLOOKUP(C275,'7'!$C$105:$G$105,2,FALSE))</f>
        <v/>
      </c>
      <c r="H275" s="217" t="str">
        <f>IF(C275="","",IF(OR(VLOOKUP(C275,'7'!$C$105:$G$105,5,FALSE)=LISTES!B$182,VLOOKUP(C275,'7'!$C$105:$G$105,5,FALSE)=LISTES!B$183),VLOOKUP(C275,'7'!$C$105:$G$105,4,FALSE),""))</f>
        <v/>
      </c>
      <c r="I275" s="217" t="str">
        <f>IF(C275="","",IF(OR(VLOOKUP(C275,'7'!$C$105:$G$105,5,FALSE)=LISTES!B$181,VLOOKUP(C275,'7'!$C$105:$G$105,5,FALSE)=LISTES!B$183),VLOOKUP(C275,'7'!$C$105:$G$105,4,FALSE),""))</f>
        <v/>
      </c>
      <c r="J275" s="423"/>
      <c r="K275" s="459"/>
      <c r="L275" s="459"/>
      <c r="M275" s="424"/>
    </row>
    <row r="276" spans="3:13" hidden="1" outlineLevel="1"/>
    <row r="277" spans="3:13" ht="33" hidden="1" customHeight="1" outlineLevel="1">
      <c r="C277" s="351" t="s">
        <v>170</v>
      </c>
      <c r="D277" s="352"/>
      <c r="E277" s="352"/>
      <c r="F277" s="352"/>
      <c r="G277" s="353"/>
      <c r="H277" s="31" t="s">
        <v>19</v>
      </c>
      <c r="I277" s="23" t="s">
        <v>164</v>
      </c>
      <c r="J277" s="351" t="s">
        <v>165</v>
      </c>
      <c r="K277" s="352"/>
      <c r="L277" s="352"/>
      <c r="M277" s="353"/>
    </row>
    <row r="278" spans="3:13" ht="14.1" hidden="1" customHeight="1" outlineLevel="1">
      <c r="C278" s="474"/>
      <c r="D278" s="475"/>
      <c r="E278" s="475"/>
      <c r="F278" s="475"/>
      <c r="G278" s="476"/>
      <c r="H278" s="215"/>
      <c r="I278" s="215"/>
      <c r="J278" s="474"/>
      <c r="K278" s="475"/>
      <c r="L278" s="475"/>
      <c r="M278" s="476"/>
    </row>
    <row r="279" spans="3:13" ht="14.1" hidden="1" customHeight="1" outlineLevel="1">
      <c r="C279" s="463"/>
      <c r="D279" s="295"/>
      <c r="E279" s="295"/>
      <c r="F279" s="295"/>
      <c r="G279" s="464"/>
      <c r="H279" s="216"/>
      <c r="I279" s="216"/>
      <c r="J279" s="463"/>
      <c r="K279" s="295"/>
      <c r="L279" s="295"/>
      <c r="M279" s="464"/>
    </row>
    <row r="280" spans="3:13" ht="14.1" hidden="1" customHeight="1" outlineLevel="1">
      <c r="C280" s="463"/>
      <c r="D280" s="295"/>
      <c r="E280" s="295"/>
      <c r="F280" s="295"/>
      <c r="G280" s="464"/>
      <c r="H280" s="216"/>
      <c r="I280" s="216"/>
      <c r="J280" s="463"/>
      <c r="K280" s="295"/>
      <c r="L280" s="295"/>
      <c r="M280" s="464"/>
    </row>
    <row r="281" spans="3:13" ht="14.1" hidden="1" customHeight="1" outlineLevel="1">
      <c r="C281" s="463"/>
      <c r="D281" s="295"/>
      <c r="E281" s="295"/>
      <c r="F281" s="295"/>
      <c r="G281" s="464"/>
      <c r="H281" s="216"/>
      <c r="I281" s="216"/>
      <c r="J281" s="463"/>
      <c r="K281" s="295"/>
      <c r="L281" s="295"/>
      <c r="M281" s="464"/>
    </row>
    <row r="282" spans="3:13" ht="14.1" hidden="1" customHeight="1" outlineLevel="1">
      <c r="C282" s="480"/>
      <c r="D282" s="481"/>
      <c r="E282" s="481"/>
      <c r="F282" s="481"/>
      <c r="G282" s="482"/>
      <c r="H282" s="217"/>
      <c r="I282" s="217"/>
      <c r="J282" s="480"/>
      <c r="K282" s="481"/>
      <c r="L282" s="481"/>
      <c r="M282" s="482"/>
    </row>
    <row r="283" spans="3:13" hidden="1" outlineLevel="1"/>
    <row r="284" spans="3:13" hidden="1" outlineLevel="1">
      <c r="C284" s="460" t="s">
        <v>168</v>
      </c>
      <c r="D284" s="461"/>
      <c r="E284" s="461"/>
      <c r="F284" s="461"/>
      <c r="G284" s="462"/>
      <c r="H284" s="219"/>
      <c r="I284" s="223" t="str">
        <f>"kgCO2e"&amp;IF($H$7=LISTES!$B$200," / an","")</f>
        <v>kgCO2e / an</v>
      </c>
    </row>
    <row r="285" spans="3:13" hidden="1" outlineLevel="1">
      <c r="C285" s="465" t="s">
        <v>212</v>
      </c>
      <c r="D285" s="466"/>
      <c r="E285" s="466"/>
      <c r="F285" s="466"/>
      <c r="G285" s="467"/>
      <c r="H285" s="220"/>
      <c r="I285" s="224" t="str">
        <f>"kgCO2e"&amp;IF($H$7=LISTES!$B$200," / an","")</f>
        <v>kgCO2e / an</v>
      </c>
    </row>
    <row r="286" spans="3:13" hidden="1" outlineLevel="1">
      <c r="H286" s="221"/>
    </row>
    <row r="287" spans="3:13" hidden="1" outlineLevel="1">
      <c r="C287" s="468" t="s">
        <v>221</v>
      </c>
      <c r="D287" s="469"/>
      <c r="E287" s="469"/>
      <c r="F287" s="469"/>
      <c r="G287" s="469"/>
      <c r="H287" s="218">
        <f>H285-H284</f>
        <v>0</v>
      </c>
      <c r="I287" s="32" t="str">
        <f>"kgCO2e"&amp;IF($H$7=LISTES!$B$200," / an","")</f>
        <v>kgCO2e / an</v>
      </c>
    </row>
    <row r="288" spans="3:13"/>
    <row r="289" spans="3:13" ht="15.6" collapsed="1">
      <c r="C289" s="470" t="s">
        <v>329</v>
      </c>
      <c r="D289" s="471"/>
      <c r="E289" s="471"/>
      <c r="F289" s="471"/>
      <c r="G289" s="471"/>
      <c r="H289" s="471"/>
      <c r="I289" s="471"/>
      <c r="J289" s="472">
        <f>H320</f>
        <v>0</v>
      </c>
      <c r="K289" s="472"/>
      <c r="L289" s="472"/>
      <c r="M289" s="118" t="str">
        <f>"kgCO2e"&amp;IF($H$7=LISTES!$B$200," / an","")</f>
        <v>kgCO2e / an</v>
      </c>
    </row>
    <row r="290" spans="3:13" hidden="1" outlineLevel="1"/>
    <row r="291" spans="3:13" ht="33" hidden="1" customHeight="1" outlineLevel="1">
      <c r="C291" s="473" t="s">
        <v>371</v>
      </c>
      <c r="D291" s="352"/>
      <c r="E291" s="352"/>
      <c r="F291" s="353"/>
      <c r="G291" s="31" t="s">
        <v>164</v>
      </c>
      <c r="H291" s="31" t="s">
        <v>166</v>
      </c>
      <c r="I291" s="31" t="s">
        <v>167</v>
      </c>
      <c r="J291" s="351" t="s">
        <v>165</v>
      </c>
      <c r="K291" s="352"/>
      <c r="L291" s="352"/>
      <c r="M291" s="353"/>
    </row>
    <row r="292" spans="3:13" ht="14.1" hidden="1" customHeight="1" outlineLevel="1">
      <c r="C292" s="354"/>
      <c r="D292" s="355"/>
      <c r="E292" s="355"/>
      <c r="F292" s="356"/>
      <c r="G292" s="215" t="str">
        <f>IF(C292="","",VLOOKUP(C292,'7'!$C$59:$G$83,2,FALSE))</f>
        <v/>
      </c>
      <c r="H292" s="215" t="str">
        <f>IF(C292="","",IF(OR(VLOOKUP(C292,'7'!$C$59:$G$83,5,FALSE)=LISTES!B$182,VLOOKUP(C292,'7'!$C$59:$G$83,5,FALSE)=LISTES!B$183),VLOOKUP(C292,'7'!$C$59:$G$83,4,FALSE),""))</f>
        <v/>
      </c>
      <c r="I292" s="215" t="str">
        <f>IF(C292="","",IF(OR(VLOOKUP(C292,'7'!$C$59:$G$83,5,FALSE)=LISTES!B$181,VLOOKUP(C292,'7'!$C$59:$G$83,5,FALSE)=LISTES!B$183),VLOOKUP(C292,'7'!$C$59:$G$83,4,FALSE),""))</f>
        <v/>
      </c>
      <c r="J292" s="354"/>
      <c r="K292" s="355"/>
      <c r="L292" s="355"/>
      <c r="M292" s="356"/>
    </row>
    <row r="293" spans="3:13" ht="14.1" hidden="1" customHeight="1" outlineLevel="1">
      <c r="C293" s="336"/>
      <c r="D293" s="337"/>
      <c r="E293" s="337"/>
      <c r="F293" s="338"/>
      <c r="G293" s="216" t="str">
        <f>IF(C293="","",VLOOKUP(C293,'7'!$C$59:$G$83,2,FALSE))</f>
        <v/>
      </c>
      <c r="H293" s="216" t="str">
        <f>IF(C293="","",IF(OR(VLOOKUP(C293,'7'!$C$59:$G$83,5,FALSE)=LISTES!B$182,VLOOKUP(C293,'7'!$C$59:$G$83,5,FALSE)=LISTES!B$183),VLOOKUP(C293,'7'!$C$59:$G$83,4,FALSE),""))</f>
        <v/>
      </c>
      <c r="I293" s="216" t="str">
        <f>IF(C293="","",IF(OR(VLOOKUP(C293,'7'!$C$59:$G$83,5,FALSE)=LISTES!B$181,VLOOKUP(C293,'7'!$C$59:$G$83,5,FALSE)=LISTES!B$183),VLOOKUP(C293,'7'!$C$59:$G$83,4,FALSE),""))</f>
        <v/>
      </c>
      <c r="J293" s="336"/>
      <c r="K293" s="337"/>
      <c r="L293" s="337"/>
      <c r="M293" s="338"/>
    </row>
    <row r="294" spans="3:13" ht="14.1" hidden="1" customHeight="1" outlineLevel="1">
      <c r="C294" s="336"/>
      <c r="D294" s="337"/>
      <c r="E294" s="337"/>
      <c r="F294" s="338"/>
      <c r="G294" s="216" t="str">
        <f>IF(C294="","",VLOOKUP(C294,'7'!$C$59:$G$83,2,FALSE))</f>
        <v/>
      </c>
      <c r="H294" s="216" t="str">
        <f>IF(C294="","",IF(OR(VLOOKUP(C294,'7'!$C$59:$G$83,5,FALSE)=LISTES!B$182,VLOOKUP(C294,'7'!$C$59:$G$83,5,FALSE)=LISTES!B$183),VLOOKUP(C294,'7'!$C$59:$G$83,4,FALSE),""))</f>
        <v/>
      </c>
      <c r="I294" s="216" t="str">
        <f>IF(C294="","",IF(OR(VLOOKUP(C294,'7'!$C$59:$G$83,5,FALSE)=LISTES!B$181,VLOOKUP(C294,'7'!$C$59:$G$83,5,FALSE)=LISTES!B$183),VLOOKUP(C294,'7'!$C$59:$G$83,4,FALSE),""))</f>
        <v/>
      </c>
      <c r="J294" s="336"/>
      <c r="K294" s="337"/>
      <c r="L294" s="337"/>
      <c r="M294" s="338"/>
    </row>
    <row r="295" spans="3:13" ht="14.1" hidden="1" customHeight="1" outlineLevel="1">
      <c r="C295" s="336"/>
      <c r="D295" s="337"/>
      <c r="E295" s="337"/>
      <c r="F295" s="338"/>
      <c r="G295" s="216" t="str">
        <f>IF(C295="","",VLOOKUP(C295,'7'!$C$59:$G$83,2,FALSE))</f>
        <v/>
      </c>
      <c r="H295" s="216" t="str">
        <f>IF(C295="","",IF(OR(VLOOKUP(C295,'7'!$C$59:$G$83,5,FALSE)=LISTES!B$182,VLOOKUP(C295,'7'!$C$59:$G$83,5,FALSE)=LISTES!B$183),VLOOKUP(C295,'7'!$C$59:$G$83,4,FALSE),""))</f>
        <v/>
      </c>
      <c r="I295" s="216" t="str">
        <f>IF(C295="","",IF(OR(VLOOKUP(C295,'7'!$C$59:$G$83,5,FALSE)=LISTES!B$181,VLOOKUP(C295,'7'!$C$59:$G$83,5,FALSE)=LISTES!B$183),VLOOKUP(C295,'7'!$C$59:$G$83,4,FALSE),""))</f>
        <v/>
      </c>
      <c r="J295" s="336"/>
      <c r="K295" s="337"/>
      <c r="L295" s="337"/>
      <c r="M295" s="338"/>
    </row>
    <row r="296" spans="3:13" ht="14.1" hidden="1" customHeight="1" outlineLevel="1">
      <c r="C296" s="423"/>
      <c r="D296" s="459"/>
      <c r="E296" s="459"/>
      <c r="F296" s="424"/>
      <c r="G296" s="217" t="str">
        <f>IF(C296="","",VLOOKUP(C296,'7'!$C$59:$G$83,2,FALSE))</f>
        <v/>
      </c>
      <c r="H296" s="217" t="str">
        <f>IF(C296="","",IF(OR(VLOOKUP(C296,'7'!$C$59:$G$83,5,FALSE)=LISTES!B$182,VLOOKUP(C296,'7'!$C$59:$G$83,5,FALSE)=LISTES!B$183),VLOOKUP(C296,'7'!$C$59:$G$83,4,FALSE),""))</f>
        <v/>
      </c>
      <c r="I296" s="217" t="str">
        <f>IF(C296="","",IF(OR(VLOOKUP(C296,'7'!$C$59:$G$83,5,FALSE)=LISTES!B$181,VLOOKUP(C296,'7'!$C$59:$G$83,5,FALSE)=LISTES!B$183),VLOOKUP(C296,'7'!$C$59:$G$83,4,FALSE),""))</f>
        <v/>
      </c>
      <c r="J296" s="423"/>
      <c r="K296" s="459"/>
      <c r="L296" s="459"/>
      <c r="M296" s="424"/>
    </row>
    <row r="297" spans="3:13" hidden="1" outlineLevel="1"/>
    <row r="298" spans="3:13" ht="33" hidden="1" customHeight="1" outlineLevel="1">
      <c r="C298" s="473" t="s">
        <v>372</v>
      </c>
      <c r="D298" s="352"/>
      <c r="E298" s="352"/>
      <c r="F298" s="353"/>
      <c r="G298" s="31" t="s">
        <v>164</v>
      </c>
      <c r="H298" s="31" t="s">
        <v>166</v>
      </c>
      <c r="I298" s="31" t="s">
        <v>167</v>
      </c>
      <c r="J298" s="351" t="s">
        <v>165</v>
      </c>
      <c r="K298" s="352"/>
      <c r="L298" s="352"/>
      <c r="M298" s="353"/>
    </row>
    <row r="299" spans="3:13" ht="14.1" hidden="1" customHeight="1" outlineLevel="1">
      <c r="C299" s="474"/>
      <c r="D299" s="475"/>
      <c r="E299" s="475"/>
      <c r="F299" s="476"/>
      <c r="G299" s="215" t="str">
        <f>IF(C299="","",VLOOKUP(C299,'7'!$C$88:$G$100,2,FALSE))</f>
        <v/>
      </c>
      <c r="H299" s="215" t="str">
        <f>IF(C299="","",IF(OR(VLOOKUP(C299,'7'!$C$88:$G$100,5,FALSE)=LISTES!B$182,VLOOKUP(C299,'7'!$C$88:$G$100,5,FALSE)=LISTES!B$183),VLOOKUP(C299,'7'!$C$88:$G$100,4,FALSE),""))</f>
        <v/>
      </c>
      <c r="I299" s="215" t="str">
        <f>IF(C299="","",IF(OR(VLOOKUP(C299,'7'!$C$88:$G$100,5,FALSE)=LISTES!B$181,VLOOKUP(C299,'7'!$C$88:$G$100,5,FALSE)=LISTES!B$183),VLOOKUP(C299,'7'!$C$88:$G$100,4,FALSE),""))</f>
        <v/>
      </c>
      <c r="J299" s="474"/>
      <c r="K299" s="475"/>
      <c r="L299" s="475"/>
      <c r="M299" s="476"/>
    </row>
    <row r="300" spans="3:13" ht="14.1" hidden="1" customHeight="1" outlineLevel="1">
      <c r="C300" s="336"/>
      <c r="D300" s="337"/>
      <c r="E300" s="337"/>
      <c r="F300" s="338"/>
      <c r="G300" s="216" t="str">
        <f>IF(C300="","",VLOOKUP(C300,'7'!$C$88:$G$100,2,FALSE))</f>
        <v/>
      </c>
      <c r="H300" s="216" t="str">
        <f>IF(C300="","",IF(OR(VLOOKUP(C300,'7'!$C$88:$G$100,5,FALSE)=LISTES!B$182,VLOOKUP(C300,'7'!$C$88:$G$100,5,FALSE)=LISTES!B$183),VLOOKUP(C300,'7'!$C$88:$G$100,4,FALSE),""))</f>
        <v/>
      </c>
      <c r="I300" s="216" t="str">
        <f>IF(C300="","",IF(OR(VLOOKUP(C300,'7'!$C$88:$G$100,5,FALSE)=LISTES!B$181,VLOOKUP(C300,'7'!$C$88:$G$100,5,FALSE)=LISTES!B$183),VLOOKUP(C300,'7'!$C$88:$G$100,4,FALSE),""))</f>
        <v/>
      </c>
      <c r="J300" s="336"/>
      <c r="K300" s="337"/>
      <c r="L300" s="337"/>
      <c r="M300" s="338"/>
    </row>
    <row r="301" spans="3:13" ht="14.1" hidden="1" customHeight="1" outlineLevel="1">
      <c r="C301" s="336"/>
      <c r="D301" s="337"/>
      <c r="E301" s="337"/>
      <c r="F301" s="338"/>
      <c r="G301" s="216" t="str">
        <f>IF(C301="","",VLOOKUP(C301,'7'!$C$88:$G$100,2,FALSE))</f>
        <v/>
      </c>
      <c r="H301" s="216" t="str">
        <f>IF(C301="","",IF(OR(VLOOKUP(C301,'7'!$C$88:$G$100,5,FALSE)=LISTES!B$182,VLOOKUP(C301,'7'!$C$88:$G$100,5,FALSE)=LISTES!B$183),VLOOKUP(C301,'7'!$C$88:$G$100,4,FALSE),""))</f>
        <v/>
      </c>
      <c r="I301" s="216" t="str">
        <f>IF(C301="","",IF(OR(VLOOKUP(C301,'7'!$C$88:$G$100,5,FALSE)=LISTES!B$181,VLOOKUP(C301,'7'!$C$88:$G$100,5,FALSE)=LISTES!B$183),VLOOKUP(C301,'7'!$C$88:$G$100,4,FALSE),""))</f>
        <v/>
      </c>
      <c r="J301" s="336"/>
      <c r="K301" s="337"/>
      <c r="L301" s="337"/>
      <c r="M301" s="338"/>
    </row>
    <row r="302" spans="3:13" ht="14.1" hidden="1" customHeight="1" outlineLevel="1">
      <c r="C302" s="423"/>
      <c r="D302" s="459"/>
      <c r="E302" s="459"/>
      <c r="F302" s="424"/>
      <c r="G302" s="217" t="str">
        <f>IF(C302="","",VLOOKUP(C302,'7'!$C$88:$G$100,2,FALSE))</f>
        <v/>
      </c>
      <c r="H302" s="217" t="str">
        <f>IF(C302="","",IF(OR(VLOOKUP(C302,'7'!$C$88:$G$100,5,FALSE)=LISTES!B$182,VLOOKUP(C302,'7'!$C$88:$G$100,5,FALSE)=LISTES!B$183),VLOOKUP(C302,'7'!$C$88:$G$100,4,FALSE),""))</f>
        <v/>
      </c>
      <c r="I302" s="217" t="str">
        <f>IF(C302="","",IF(OR(VLOOKUP(C302,'7'!$C$88:$G$100,5,FALSE)=LISTES!B$181,VLOOKUP(C302,'7'!$C$88:$G$100,5,FALSE)=LISTES!B$183),VLOOKUP(C302,'7'!$C$88:$G$100,4,FALSE),""))</f>
        <v/>
      </c>
      <c r="J302" s="423"/>
      <c r="K302" s="459"/>
      <c r="L302" s="459"/>
      <c r="M302" s="424"/>
    </row>
    <row r="303" spans="3:13" hidden="1" outlineLevel="1"/>
    <row r="304" spans="3:13" ht="33" hidden="1" customHeight="1" outlineLevel="1">
      <c r="C304" s="473" t="s">
        <v>522</v>
      </c>
      <c r="D304" s="352"/>
      <c r="E304" s="352"/>
      <c r="F304" s="353"/>
      <c r="G304" s="31" t="s">
        <v>164</v>
      </c>
      <c r="H304" s="31" t="s">
        <v>166</v>
      </c>
      <c r="I304" s="31" t="s">
        <v>167</v>
      </c>
      <c r="J304" s="351" t="s">
        <v>165</v>
      </c>
      <c r="K304" s="352"/>
      <c r="L304" s="352"/>
      <c r="M304" s="353"/>
    </row>
    <row r="305" spans="3:13" ht="14.1" hidden="1" customHeight="1" outlineLevel="1">
      <c r="C305" s="474"/>
      <c r="D305" s="475"/>
      <c r="E305" s="475"/>
      <c r="F305" s="476"/>
      <c r="G305" s="215" t="str">
        <f>IF(C305="","",VLOOKUP(C305,'7'!$C$105:$G$105,2,FALSE))</f>
        <v/>
      </c>
      <c r="H305" s="215" t="str">
        <f>IF(C305="","",IF(OR(VLOOKUP(C305,'7'!$C$105:$G$105,5,FALSE)=LISTES!B$182,VLOOKUP(C305,'7'!$C$105:$G$105,5,FALSE)=LISTES!B$183),VLOOKUP(C305,'7'!$C$105:$G$105,4,FALSE),""))</f>
        <v/>
      </c>
      <c r="I305" s="215" t="str">
        <f>IF(C305="","",IF(OR(VLOOKUP(C305,'7'!$C$105:$G$105,5,FALSE)=LISTES!B$181,VLOOKUP(C305,'7'!$C$105:$G$105,5,FALSE)=LISTES!B$183),VLOOKUP(C305,'7'!$C$105:$G$105,4,FALSE),""))</f>
        <v/>
      </c>
      <c r="J305" s="474"/>
      <c r="K305" s="475"/>
      <c r="L305" s="475"/>
      <c r="M305" s="476"/>
    </row>
    <row r="306" spans="3:13" ht="14.1" hidden="1" customHeight="1" outlineLevel="1">
      <c r="C306" s="336"/>
      <c r="D306" s="337"/>
      <c r="E306" s="337"/>
      <c r="F306" s="338"/>
      <c r="G306" s="216" t="str">
        <f>IF(C306="","",VLOOKUP(C306,'7'!$C$105:$G$105,2,FALSE))</f>
        <v/>
      </c>
      <c r="H306" s="216" t="str">
        <f>IF(C306="","",IF(OR(VLOOKUP(C306,'7'!$C$105:$G$105,5,FALSE)=LISTES!B$182,VLOOKUP(C306,'7'!$C$105:$G$105,5,FALSE)=LISTES!B$183),VLOOKUP(C306,'7'!$C$105:$G$105,4,FALSE),""))</f>
        <v/>
      </c>
      <c r="I306" s="216" t="str">
        <f>IF(C306="","",IF(OR(VLOOKUP(C306,'7'!$C$105:$G$105,5,FALSE)=LISTES!B$181,VLOOKUP(C306,'7'!$C$105:$G$105,5,FALSE)=LISTES!B$183),VLOOKUP(C306,'7'!$C$105:$G$105,4,FALSE),""))</f>
        <v/>
      </c>
      <c r="J306" s="336"/>
      <c r="K306" s="337"/>
      <c r="L306" s="337"/>
      <c r="M306" s="338"/>
    </row>
    <row r="307" spans="3:13" ht="14.1" hidden="1" customHeight="1" outlineLevel="1">
      <c r="C307" s="336"/>
      <c r="D307" s="337"/>
      <c r="E307" s="337"/>
      <c r="F307" s="338"/>
      <c r="G307" s="216" t="str">
        <f>IF(C307="","",VLOOKUP(C307,'7'!$C$105:$G$105,2,FALSE))</f>
        <v/>
      </c>
      <c r="H307" s="216" t="str">
        <f>IF(C307="","",IF(OR(VLOOKUP(C307,'7'!$C$105:$G$105,5,FALSE)=LISTES!B$182,VLOOKUP(C307,'7'!$C$105:$G$105,5,FALSE)=LISTES!B$183),VLOOKUP(C307,'7'!$C$105:$G$105,4,FALSE),""))</f>
        <v/>
      </c>
      <c r="I307" s="216" t="str">
        <f>IF(C307="","",IF(OR(VLOOKUP(C307,'7'!$C$105:$G$105,5,FALSE)=LISTES!B$181,VLOOKUP(C307,'7'!$C$105:$G$105,5,FALSE)=LISTES!B$183),VLOOKUP(C307,'7'!$C$105:$G$105,4,FALSE),""))</f>
        <v/>
      </c>
      <c r="J307" s="336"/>
      <c r="K307" s="337"/>
      <c r="L307" s="337"/>
      <c r="M307" s="338"/>
    </row>
    <row r="308" spans="3:13" ht="14.1" hidden="1" customHeight="1" outlineLevel="1">
      <c r="C308" s="423"/>
      <c r="D308" s="459"/>
      <c r="E308" s="459"/>
      <c r="F308" s="424"/>
      <c r="G308" s="217" t="str">
        <f>IF(C308="","",VLOOKUP(C308,'7'!$C$105:$G$105,2,FALSE))</f>
        <v/>
      </c>
      <c r="H308" s="217" t="str">
        <f>IF(C308="","",IF(OR(VLOOKUP(C308,'7'!$C$105:$G$105,5,FALSE)=LISTES!B$182,VLOOKUP(C308,'7'!$C$105:$G$105,5,FALSE)=LISTES!B$183),VLOOKUP(C308,'7'!$C$105:$G$105,4,FALSE),""))</f>
        <v/>
      </c>
      <c r="I308" s="217" t="str">
        <f>IF(C308="","",IF(OR(VLOOKUP(C308,'7'!$C$105:$G$105,5,FALSE)=LISTES!B$181,VLOOKUP(C308,'7'!$C$105:$G$105,5,FALSE)=LISTES!B$183),VLOOKUP(C308,'7'!$C$105:$G$105,4,FALSE),""))</f>
        <v/>
      </c>
      <c r="J308" s="423"/>
      <c r="K308" s="459"/>
      <c r="L308" s="459"/>
      <c r="M308" s="424"/>
    </row>
    <row r="309" spans="3:13" hidden="1" outlineLevel="1"/>
    <row r="310" spans="3:13" ht="33" hidden="1" customHeight="1" outlineLevel="1">
      <c r="C310" s="351" t="s">
        <v>170</v>
      </c>
      <c r="D310" s="352"/>
      <c r="E310" s="352"/>
      <c r="F310" s="352"/>
      <c r="G310" s="353"/>
      <c r="H310" s="31" t="s">
        <v>19</v>
      </c>
      <c r="I310" s="23" t="s">
        <v>164</v>
      </c>
      <c r="J310" s="351" t="s">
        <v>165</v>
      </c>
      <c r="K310" s="352"/>
      <c r="L310" s="352"/>
      <c r="M310" s="353"/>
    </row>
    <row r="311" spans="3:13" ht="14.1" hidden="1" customHeight="1" outlineLevel="1">
      <c r="C311" s="474"/>
      <c r="D311" s="475"/>
      <c r="E311" s="475"/>
      <c r="F311" s="475"/>
      <c r="G311" s="476"/>
      <c r="H311" s="215"/>
      <c r="I311" s="215"/>
      <c r="J311" s="474"/>
      <c r="K311" s="475"/>
      <c r="L311" s="475"/>
      <c r="M311" s="476"/>
    </row>
    <row r="312" spans="3:13" ht="14.1" hidden="1" customHeight="1" outlineLevel="1">
      <c r="C312" s="463"/>
      <c r="D312" s="295"/>
      <c r="E312" s="295"/>
      <c r="F312" s="295"/>
      <c r="G312" s="464"/>
      <c r="H312" s="216"/>
      <c r="I312" s="216"/>
      <c r="J312" s="463"/>
      <c r="K312" s="295"/>
      <c r="L312" s="295"/>
      <c r="M312" s="464"/>
    </row>
    <row r="313" spans="3:13" ht="14.1" hidden="1" customHeight="1" outlineLevel="1">
      <c r="C313" s="463"/>
      <c r="D313" s="295"/>
      <c r="E313" s="295"/>
      <c r="F313" s="295"/>
      <c r="G313" s="464"/>
      <c r="H313" s="216"/>
      <c r="I313" s="216"/>
      <c r="J313" s="463"/>
      <c r="K313" s="295"/>
      <c r="L313" s="295"/>
      <c r="M313" s="464"/>
    </row>
    <row r="314" spans="3:13" ht="14.1" hidden="1" customHeight="1" outlineLevel="1">
      <c r="C314" s="463"/>
      <c r="D314" s="295"/>
      <c r="E314" s="295"/>
      <c r="F314" s="295"/>
      <c r="G314" s="464"/>
      <c r="H314" s="216"/>
      <c r="I314" s="216"/>
      <c r="J314" s="463"/>
      <c r="K314" s="295"/>
      <c r="L314" s="295"/>
      <c r="M314" s="464"/>
    </row>
    <row r="315" spans="3:13" ht="14.1" hidden="1" customHeight="1" outlineLevel="1">
      <c r="C315" s="480"/>
      <c r="D315" s="481"/>
      <c r="E315" s="481"/>
      <c r="F315" s="481"/>
      <c r="G315" s="482"/>
      <c r="H315" s="217"/>
      <c r="I315" s="217"/>
      <c r="J315" s="480"/>
      <c r="K315" s="481"/>
      <c r="L315" s="481"/>
      <c r="M315" s="482"/>
    </row>
    <row r="316" spans="3:13" hidden="1" outlineLevel="1"/>
    <row r="317" spans="3:13" hidden="1" outlineLevel="1">
      <c r="C317" s="460" t="s">
        <v>168</v>
      </c>
      <c r="D317" s="461"/>
      <c r="E317" s="461"/>
      <c r="F317" s="461"/>
      <c r="G317" s="462"/>
      <c r="H317" s="219"/>
      <c r="I317" s="223" t="str">
        <f>"kgCO2e"&amp;IF($H$7=LISTES!$B$200," / an","")</f>
        <v>kgCO2e / an</v>
      </c>
    </row>
    <row r="318" spans="3:13" hidden="1" outlineLevel="1">
      <c r="C318" s="465" t="s">
        <v>212</v>
      </c>
      <c r="D318" s="466"/>
      <c r="E318" s="466"/>
      <c r="F318" s="466"/>
      <c r="G318" s="467"/>
      <c r="H318" s="220"/>
      <c r="I318" s="224" t="str">
        <f>"kgCO2e"&amp;IF($H$7=LISTES!$B$200," / an","")</f>
        <v>kgCO2e / an</v>
      </c>
    </row>
    <row r="319" spans="3:13" hidden="1" outlineLevel="1">
      <c r="H319" s="221"/>
    </row>
    <row r="320" spans="3:13" hidden="1" outlineLevel="1">
      <c r="C320" s="468" t="s">
        <v>221</v>
      </c>
      <c r="D320" s="469"/>
      <c r="E320" s="469"/>
      <c r="F320" s="469"/>
      <c r="G320" s="469"/>
      <c r="H320" s="218">
        <f>H318-H317</f>
        <v>0</v>
      </c>
      <c r="I320" s="32" t="str">
        <f>"kgCO2e"&amp;IF($H$7=LISTES!$B$200," / an","")</f>
        <v>kgCO2e / an</v>
      </c>
    </row>
    <row r="321" spans="3:13"/>
    <row r="322" spans="3:13" ht="15.6" collapsed="1">
      <c r="C322" s="470" t="s">
        <v>330</v>
      </c>
      <c r="D322" s="471"/>
      <c r="E322" s="471"/>
      <c r="F322" s="471"/>
      <c r="G322" s="471"/>
      <c r="H322" s="471"/>
      <c r="I322" s="471"/>
      <c r="J322" s="472">
        <f>H353</f>
        <v>0</v>
      </c>
      <c r="K322" s="472"/>
      <c r="L322" s="472"/>
      <c r="M322" s="118" t="str">
        <f>"kgCO2e"&amp;IF($H$7=LISTES!$B$200," / an","")</f>
        <v>kgCO2e / an</v>
      </c>
    </row>
    <row r="323" spans="3:13" hidden="1" outlineLevel="1"/>
    <row r="324" spans="3:13" ht="33" hidden="1" customHeight="1" outlineLevel="1">
      <c r="C324" s="473" t="s">
        <v>371</v>
      </c>
      <c r="D324" s="352"/>
      <c r="E324" s="352"/>
      <c r="F324" s="353"/>
      <c r="G324" s="31" t="s">
        <v>164</v>
      </c>
      <c r="H324" s="31" t="s">
        <v>166</v>
      </c>
      <c r="I324" s="31" t="s">
        <v>167</v>
      </c>
      <c r="J324" s="351" t="s">
        <v>165</v>
      </c>
      <c r="K324" s="352"/>
      <c r="L324" s="352"/>
      <c r="M324" s="353"/>
    </row>
    <row r="325" spans="3:13" ht="14.1" hidden="1" customHeight="1" outlineLevel="1">
      <c r="C325" s="354"/>
      <c r="D325" s="355"/>
      <c r="E325" s="355"/>
      <c r="F325" s="356"/>
      <c r="G325" s="215" t="str">
        <f>IF(C325="","",VLOOKUP(C325,'7'!$C$59:$G$83,2,FALSE))</f>
        <v/>
      </c>
      <c r="H325" s="215" t="str">
        <f>IF(C325="","",IF(OR(VLOOKUP(C325,'7'!$C$59:$G$83,5,FALSE)=LISTES!B$182,VLOOKUP(C325,'7'!$C$59:$G$83,5,FALSE)=LISTES!B$183),VLOOKUP(C325,'7'!$C$59:$G$83,4,FALSE),""))</f>
        <v/>
      </c>
      <c r="I325" s="215" t="str">
        <f>IF(C325="","",IF(OR(VLOOKUP(C325,'7'!$C$59:$G$83,5,FALSE)=LISTES!B$181,VLOOKUP(C325,'7'!$C$59:$G$83,5,FALSE)=LISTES!B$183),VLOOKUP(C325,'7'!$C$59:$G$83,4,FALSE),""))</f>
        <v/>
      </c>
      <c r="J325" s="354"/>
      <c r="K325" s="355"/>
      <c r="L325" s="355"/>
      <c r="M325" s="356"/>
    </row>
    <row r="326" spans="3:13" ht="14.1" hidden="1" customHeight="1" outlineLevel="1">
      <c r="C326" s="336"/>
      <c r="D326" s="337"/>
      <c r="E326" s="337"/>
      <c r="F326" s="338"/>
      <c r="G326" s="216" t="str">
        <f>IF(C326="","",VLOOKUP(C326,'7'!$C$59:$G$83,2,FALSE))</f>
        <v/>
      </c>
      <c r="H326" s="216" t="str">
        <f>IF(C326="","",IF(OR(VLOOKUP(C326,'7'!$C$59:$G$83,5,FALSE)=LISTES!B$182,VLOOKUP(C326,'7'!$C$59:$G$83,5,FALSE)=LISTES!B$183),VLOOKUP(C326,'7'!$C$59:$G$83,4,FALSE),""))</f>
        <v/>
      </c>
      <c r="I326" s="216" t="str">
        <f>IF(C326="","",IF(OR(VLOOKUP(C326,'7'!$C$59:$G$83,5,FALSE)=LISTES!B$181,VLOOKUP(C326,'7'!$C$59:$G$83,5,FALSE)=LISTES!B$183),VLOOKUP(C326,'7'!$C$59:$G$83,4,FALSE),""))</f>
        <v/>
      </c>
      <c r="J326" s="336"/>
      <c r="K326" s="337"/>
      <c r="L326" s="337"/>
      <c r="M326" s="338"/>
    </row>
    <row r="327" spans="3:13" ht="14.1" hidden="1" customHeight="1" outlineLevel="1">
      <c r="C327" s="336"/>
      <c r="D327" s="337"/>
      <c r="E327" s="337"/>
      <c r="F327" s="338"/>
      <c r="G327" s="216" t="str">
        <f>IF(C327="","",VLOOKUP(C327,'7'!$C$59:$G$83,2,FALSE))</f>
        <v/>
      </c>
      <c r="H327" s="216" t="str">
        <f>IF(C327="","",IF(OR(VLOOKUP(C327,'7'!$C$59:$G$83,5,FALSE)=LISTES!B$182,VLOOKUP(C327,'7'!$C$59:$G$83,5,FALSE)=LISTES!B$183),VLOOKUP(C327,'7'!$C$59:$G$83,4,FALSE),""))</f>
        <v/>
      </c>
      <c r="I327" s="216" t="str">
        <f>IF(C327="","",IF(OR(VLOOKUP(C327,'7'!$C$59:$G$83,5,FALSE)=LISTES!B$181,VLOOKUP(C327,'7'!$C$59:$G$83,5,FALSE)=LISTES!B$183),VLOOKUP(C327,'7'!$C$59:$G$83,4,FALSE),""))</f>
        <v/>
      </c>
      <c r="J327" s="336"/>
      <c r="K327" s="337"/>
      <c r="L327" s="337"/>
      <c r="M327" s="338"/>
    </row>
    <row r="328" spans="3:13" ht="14.1" hidden="1" customHeight="1" outlineLevel="1">
      <c r="C328" s="336"/>
      <c r="D328" s="337"/>
      <c r="E328" s="337"/>
      <c r="F328" s="338"/>
      <c r="G328" s="216" t="str">
        <f>IF(C328="","",VLOOKUP(C328,'7'!$C$59:$G$83,2,FALSE))</f>
        <v/>
      </c>
      <c r="H328" s="216" t="str">
        <f>IF(C328="","",IF(OR(VLOOKUP(C328,'7'!$C$59:$G$83,5,FALSE)=LISTES!B$182,VLOOKUP(C328,'7'!$C$59:$G$83,5,FALSE)=LISTES!B$183),VLOOKUP(C328,'7'!$C$59:$G$83,4,FALSE),""))</f>
        <v/>
      </c>
      <c r="I328" s="216" t="str">
        <f>IF(C328="","",IF(OR(VLOOKUP(C328,'7'!$C$59:$G$83,5,FALSE)=LISTES!B$181,VLOOKUP(C328,'7'!$C$59:$G$83,5,FALSE)=LISTES!B$183),VLOOKUP(C328,'7'!$C$59:$G$83,4,FALSE),""))</f>
        <v/>
      </c>
      <c r="J328" s="336"/>
      <c r="K328" s="337"/>
      <c r="L328" s="337"/>
      <c r="M328" s="338"/>
    </row>
    <row r="329" spans="3:13" ht="14.1" hidden="1" customHeight="1" outlineLevel="1">
      <c r="C329" s="423"/>
      <c r="D329" s="459"/>
      <c r="E329" s="459"/>
      <c r="F329" s="424"/>
      <c r="G329" s="217" t="str">
        <f>IF(C329="","",VLOOKUP(C329,'7'!$C$59:$G$83,2,FALSE))</f>
        <v/>
      </c>
      <c r="H329" s="217" t="str">
        <f>IF(C329="","",IF(OR(VLOOKUP(C329,'7'!$C$59:$G$83,5,FALSE)=LISTES!B$182,VLOOKUP(C329,'7'!$C$59:$G$83,5,FALSE)=LISTES!B$183),VLOOKUP(C329,'7'!$C$59:$G$83,4,FALSE),""))</f>
        <v/>
      </c>
      <c r="I329" s="217" t="str">
        <f>IF(C329="","",IF(OR(VLOOKUP(C329,'7'!$C$59:$G$83,5,FALSE)=LISTES!B$181,VLOOKUP(C329,'7'!$C$59:$G$83,5,FALSE)=LISTES!B$183),VLOOKUP(C329,'7'!$C$59:$G$83,4,FALSE),""))</f>
        <v/>
      </c>
      <c r="J329" s="423"/>
      <c r="K329" s="459"/>
      <c r="L329" s="459"/>
      <c r="M329" s="424"/>
    </row>
    <row r="330" spans="3:13" hidden="1" outlineLevel="1"/>
    <row r="331" spans="3:13" ht="33" hidden="1" customHeight="1" outlineLevel="1">
      <c r="C331" s="473" t="s">
        <v>372</v>
      </c>
      <c r="D331" s="352"/>
      <c r="E331" s="352"/>
      <c r="F331" s="353"/>
      <c r="G331" s="31" t="s">
        <v>164</v>
      </c>
      <c r="H331" s="31" t="s">
        <v>166</v>
      </c>
      <c r="I331" s="31" t="s">
        <v>167</v>
      </c>
      <c r="J331" s="351" t="s">
        <v>165</v>
      </c>
      <c r="K331" s="352"/>
      <c r="L331" s="352"/>
      <c r="M331" s="353"/>
    </row>
    <row r="332" spans="3:13" ht="14.1" hidden="1" customHeight="1" outlineLevel="1">
      <c r="C332" s="474"/>
      <c r="D332" s="475"/>
      <c r="E332" s="475"/>
      <c r="F332" s="476"/>
      <c r="G332" s="215" t="str">
        <f>IF(C332="","",VLOOKUP(C332,'7'!$C$88:$G$100,2,FALSE))</f>
        <v/>
      </c>
      <c r="H332" s="215" t="str">
        <f>IF(C332="","",IF(OR(VLOOKUP(C332,'7'!$C$88:$G$100,5,FALSE)=LISTES!B$182,VLOOKUP(C332,'7'!$C$88:$G$100,5,FALSE)=LISTES!B$183),VLOOKUP(C332,'7'!$C$88:$G$100,4,FALSE),""))</f>
        <v/>
      </c>
      <c r="I332" s="215" t="str">
        <f>IF(C332="","",IF(OR(VLOOKUP(C332,'7'!$C$88:$G$100,5,FALSE)=LISTES!B$181,VLOOKUP(C332,'7'!$C$88:$G$100,5,FALSE)=LISTES!B$183),VLOOKUP(C332,'7'!$C$88:$G$100,4,FALSE),""))</f>
        <v/>
      </c>
      <c r="J332" s="474"/>
      <c r="K332" s="475"/>
      <c r="L332" s="475"/>
      <c r="M332" s="476"/>
    </row>
    <row r="333" spans="3:13" ht="14.1" hidden="1" customHeight="1" outlineLevel="1">
      <c r="C333" s="336"/>
      <c r="D333" s="337"/>
      <c r="E333" s="337"/>
      <c r="F333" s="338"/>
      <c r="G333" s="216" t="str">
        <f>IF(C333="","",VLOOKUP(C333,'7'!$C$88:$G$100,2,FALSE))</f>
        <v/>
      </c>
      <c r="H333" s="216" t="str">
        <f>IF(C333="","",IF(OR(VLOOKUP(C333,'7'!$C$88:$G$100,5,FALSE)=LISTES!B$182,VLOOKUP(C333,'7'!$C$88:$G$100,5,FALSE)=LISTES!B$183),VLOOKUP(C333,'7'!$C$88:$G$100,4,FALSE),""))</f>
        <v/>
      </c>
      <c r="I333" s="216" t="str">
        <f>IF(C333="","",IF(OR(VLOOKUP(C333,'7'!$C$88:$G$100,5,FALSE)=LISTES!B$181,VLOOKUP(C333,'7'!$C$88:$G$100,5,FALSE)=LISTES!B$183),VLOOKUP(C333,'7'!$C$88:$G$100,4,FALSE),""))</f>
        <v/>
      </c>
      <c r="J333" s="336"/>
      <c r="K333" s="337"/>
      <c r="L333" s="337"/>
      <c r="M333" s="338"/>
    </row>
    <row r="334" spans="3:13" ht="14.1" hidden="1" customHeight="1" outlineLevel="1">
      <c r="C334" s="336"/>
      <c r="D334" s="337"/>
      <c r="E334" s="337"/>
      <c r="F334" s="338"/>
      <c r="G334" s="216" t="str">
        <f>IF(C334="","",VLOOKUP(C334,'7'!$C$88:$G$100,2,FALSE))</f>
        <v/>
      </c>
      <c r="H334" s="216" t="str">
        <f>IF(C334="","",IF(OR(VLOOKUP(C334,'7'!$C$88:$G$100,5,FALSE)=LISTES!B$182,VLOOKUP(C334,'7'!$C$88:$G$100,5,FALSE)=LISTES!B$183),VLOOKUP(C334,'7'!$C$88:$G$100,4,FALSE),""))</f>
        <v/>
      </c>
      <c r="I334" s="216" t="str">
        <f>IF(C334="","",IF(OR(VLOOKUP(C334,'7'!$C$88:$G$100,5,FALSE)=LISTES!B$181,VLOOKUP(C334,'7'!$C$88:$G$100,5,FALSE)=LISTES!B$183),VLOOKUP(C334,'7'!$C$88:$G$100,4,FALSE),""))</f>
        <v/>
      </c>
      <c r="J334" s="336"/>
      <c r="K334" s="337"/>
      <c r="L334" s="337"/>
      <c r="M334" s="338"/>
    </row>
    <row r="335" spans="3:13" ht="14.1" hidden="1" customHeight="1" outlineLevel="1">
      <c r="C335" s="423"/>
      <c r="D335" s="459"/>
      <c r="E335" s="459"/>
      <c r="F335" s="424"/>
      <c r="G335" s="217" t="str">
        <f>IF(C335="","",VLOOKUP(C335,'7'!$C$88:$G$100,2,FALSE))</f>
        <v/>
      </c>
      <c r="H335" s="217" t="str">
        <f>IF(C335="","",IF(OR(VLOOKUP(C335,'7'!$C$88:$G$100,5,FALSE)=LISTES!B$182,VLOOKUP(C335,'7'!$C$88:$G$100,5,FALSE)=LISTES!B$183),VLOOKUP(C335,'7'!$C$88:$G$100,4,FALSE),""))</f>
        <v/>
      </c>
      <c r="I335" s="217" t="str">
        <f>IF(C335="","",IF(OR(VLOOKUP(C335,'7'!$C$88:$G$100,5,FALSE)=LISTES!B$181,VLOOKUP(C335,'7'!$C$88:$G$100,5,FALSE)=LISTES!B$183),VLOOKUP(C335,'7'!$C$88:$G$100,4,FALSE),""))</f>
        <v/>
      </c>
      <c r="J335" s="423"/>
      <c r="K335" s="459"/>
      <c r="L335" s="459"/>
      <c r="M335" s="424"/>
    </row>
    <row r="336" spans="3:13" hidden="1" outlineLevel="1"/>
    <row r="337" spans="3:13" ht="33" hidden="1" customHeight="1" outlineLevel="1">
      <c r="C337" s="473" t="s">
        <v>522</v>
      </c>
      <c r="D337" s="352"/>
      <c r="E337" s="352"/>
      <c r="F337" s="353"/>
      <c r="G337" s="31" t="s">
        <v>164</v>
      </c>
      <c r="H337" s="31" t="s">
        <v>166</v>
      </c>
      <c r="I337" s="31" t="s">
        <v>167</v>
      </c>
      <c r="J337" s="351" t="s">
        <v>165</v>
      </c>
      <c r="K337" s="352"/>
      <c r="L337" s="352"/>
      <c r="M337" s="353"/>
    </row>
    <row r="338" spans="3:13" ht="14.1" hidden="1" customHeight="1" outlineLevel="1">
      <c r="C338" s="474"/>
      <c r="D338" s="475"/>
      <c r="E338" s="475"/>
      <c r="F338" s="476"/>
      <c r="G338" s="215" t="str">
        <f>IF(C338="","",VLOOKUP(C338,'7'!$C$105:$G$105,2,FALSE))</f>
        <v/>
      </c>
      <c r="H338" s="215" t="str">
        <f>IF(C338="","",IF(OR(VLOOKUP(C338,'7'!$C$105:$G$105,5,FALSE)=LISTES!B$182,VLOOKUP(C338,'7'!$C$105:$G$105,5,FALSE)=LISTES!B$183),VLOOKUP(C338,'7'!$C$105:$G$105,4,FALSE),""))</f>
        <v/>
      </c>
      <c r="I338" s="215" t="str">
        <f>IF(C338="","",IF(OR(VLOOKUP(C338,'7'!$C$105:$G$105,5,FALSE)=LISTES!B$181,VLOOKUP(C338,'7'!$C$105:$G$105,5,FALSE)=LISTES!B$183),VLOOKUP(C338,'7'!$C$105:$G$105,4,FALSE),""))</f>
        <v/>
      </c>
      <c r="J338" s="474"/>
      <c r="K338" s="475"/>
      <c r="L338" s="475"/>
      <c r="M338" s="476"/>
    </row>
    <row r="339" spans="3:13" ht="14.1" hidden="1" customHeight="1" outlineLevel="1">
      <c r="C339" s="336"/>
      <c r="D339" s="337"/>
      <c r="E339" s="337"/>
      <c r="F339" s="338"/>
      <c r="G339" s="216" t="str">
        <f>IF(C339="","",VLOOKUP(C339,'7'!$C$105:$G$105,2,FALSE))</f>
        <v/>
      </c>
      <c r="H339" s="216" t="str">
        <f>IF(C339="","",IF(OR(VLOOKUP(C339,'7'!$C$105:$G$105,5,FALSE)=LISTES!B$182,VLOOKUP(C339,'7'!$C$105:$G$105,5,FALSE)=LISTES!B$183),VLOOKUP(C339,'7'!$C$105:$G$105,4,FALSE),""))</f>
        <v/>
      </c>
      <c r="I339" s="216" t="str">
        <f>IF(C339="","",IF(OR(VLOOKUP(C339,'7'!$C$105:$G$105,5,FALSE)=LISTES!B$181,VLOOKUP(C339,'7'!$C$105:$G$105,5,FALSE)=LISTES!B$183),VLOOKUP(C339,'7'!$C$105:$G$105,4,FALSE),""))</f>
        <v/>
      </c>
      <c r="J339" s="336"/>
      <c r="K339" s="337"/>
      <c r="L339" s="337"/>
      <c r="M339" s="338"/>
    </row>
    <row r="340" spans="3:13" ht="14.1" hidden="1" customHeight="1" outlineLevel="1">
      <c r="C340" s="336"/>
      <c r="D340" s="337"/>
      <c r="E340" s="337"/>
      <c r="F340" s="338"/>
      <c r="G340" s="216" t="str">
        <f>IF(C340="","",VLOOKUP(C340,'7'!$C$105:$G$105,2,FALSE))</f>
        <v/>
      </c>
      <c r="H340" s="216" t="str">
        <f>IF(C340="","",IF(OR(VLOOKUP(C340,'7'!$C$105:$G$105,5,FALSE)=LISTES!B$182,VLOOKUP(C340,'7'!$C$105:$G$105,5,FALSE)=LISTES!B$183),VLOOKUP(C340,'7'!$C$105:$G$105,4,FALSE),""))</f>
        <v/>
      </c>
      <c r="I340" s="216" t="str">
        <f>IF(C340="","",IF(OR(VLOOKUP(C340,'7'!$C$105:$G$105,5,FALSE)=LISTES!B$181,VLOOKUP(C340,'7'!$C$105:$G$105,5,FALSE)=LISTES!B$183),VLOOKUP(C340,'7'!$C$105:$G$105,4,FALSE),""))</f>
        <v/>
      </c>
      <c r="J340" s="336"/>
      <c r="K340" s="337"/>
      <c r="L340" s="337"/>
      <c r="M340" s="338"/>
    </row>
    <row r="341" spans="3:13" ht="14.1" hidden="1" customHeight="1" outlineLevel="1">
      <c r="C341" s="423"/>
      <c r="D341" s="459"/>
      <c r="E341" s="459"/>
      <c r="F341" s="424"/>
      <c r="G341" s="217" t="str">
        <f>IF(C341="","",VLOOKUP(C341,'7'!$C$105:$G$105,2,FALSE))</f>
        <v/>
      </c>
      <c r="H341" s="217" t="str">
        <f>IF(C341="","",IF(OR(VLOOKUP(C341,'7'!$C$105:$G$105,5,FALSE)=LISTES!B$182,VLOOKUP(C341,'7'!$C$105:$G$105,5,FALSE)=LISTES!B$183),VLOOKUP(C341,'7'!$C$105:$G$105,4,FALSE),""))</f>
        <v/>
      </c>
      <c r="I341" s="217" t="str">
        <f>IF(C341="","",IF(OR(VLOOKUP(C341,'7'!$C$105:$G$105,5,FALSE)=LISTES!B$181,VLOOKUP(C341,'7'!$C$105:$G$105,5,FALSE)=LISTES!B$183),VLOOKUP(C341,'7'!$C$105:$G$105,4,FALSE),""))</f>
        <v/>
      </c>
      <c r="J341" s="423"/>
      <c r="K341" s="459"/>
      <c r="L341" s="459"/>
      <c r="M341" s="424"/>
    </row>
    <row r="342" spans="3:13" hidden="1" outlineLevel="1"/>
    <row r="343" spans="3:13" ht="33" hidden="1" customHeight="1" outlineLevel="1">
      <c r="C343" s="351" t="s">
        <v>170</v>
      </c>
      <c r="D343" s="352"/>
      <c r="E343" s="352"/>
      <c r="F343" s="352"/>
      <c r="G343" s="353"/>
      <c r="H343" s="31" t="s">
        <v>19</v>
      </c>
      <c r="I343" s="23" t="s">
        <v>164</v>
      </c>
      <c r="J343" s="351" t="s">
        <v>165</v>
      </c>
      <c r="K343" s="352"/>
      <c r="L343" s="352"/>
      <c r="M343" s="353"/>
    </row>
    <row r="344" spans="3:13" ht="14.1" hidden="1" customHeight="1" outlineLevel="1">
      <c r="C344" s="474"/>
      <c r="D344" s="475"/>
      <c r="E344" s="475"/>
      <c r="F344" s="475"/>
      <c r="G344" s="476"/>
      <c r="H344" s="215"/>
      <c r="I344" s="215"/>
      <c r="J344" s="474"/>
      <c r="K344" s="475"/>
      <c r="L344" s="475"/>
      <c r="M344" s="476"/>
    </row>
    <row r="345" spans="3:13" ht="14.1" hidden="1" customHeight="1" outlineLevel="1">
      <c r="C345" s="463"/>
      <c r="D345" s="295"/>
      <c r="E345" s="295"/>
      <c r="F345" s="295"/>
      <c r="G345" s="464"/>
      <c r="H345" s="216"/>
      <c r="I345" s="216"/>
      <c r="J345" s="463"/>
      <c r="K345" s="295"/>
      <c r="L345" s="295"/>
      <c r="M345" s="464"/>
    </row>
    <row r="346" spans="3:13" ht="14.1" hidden="1" customHeight="1" outlineLevel="1">
      <c r="C346" s="463"/>
      <c r="D346" s="295"/>
      <c r="E346" s="295"/>
      <c r="F346" s="295"/>
      <c r="G346" s="464"/>
      <c r="H346" s="216"/>
      <c r="I346" s="216"/>
      <c r="J346" s="463"/>
      <c r="K346" s="295"/>
      <c r="L346" s="295"/>
      <c r="M346" s="464"/>
    </row>
    <row r="347" spans="3:13" ht="14.1" hidden="1" customHeight="1" outlineLevel="1">
      <c r="C347" s="463"/>
      <c r="D347" s="295"/>
      <c r="E347" s="295"/>
      <c r="F347" s="295"/>
      <c r="G347" s="464"/>
      <c r="H347" s="216"/>
      <c r="I347" s="216"/>
      <c r="J347" s="463"/>
      <c r="K347" s="295"/>
      <c r="L347" s="295"/>
      <c r="M347" s="464"/>
    </row>
    <row r="348" spans="3:13" ht="14.1" hidden="1" customHeight="1" outlineLevel="1">
      <c r="C348" s="480"/>
      <c r="D348" s="481"/>
      <c r="E348" s="481"/>
      <c r="F348" s="481"/>
      <c r="G348" s="482"/>
      <c r="H348" s="217"/>
      <c r="I348" s="217"/>
      <c r="J348" s="480"/>
      <c r="K348" s="481"/>
      <c r="L348" s="481"/>
      <c r="M348" s="482"/>
    </row>
    <row r="349" spans="3:13" hidden="1" outlineLevel="1"/>
    <row r="350" spans="3:13" hidden="1" outlineLevel="1">
      <c r="C350" s="460" t="s">
        <v>168</v>
      </c>
      <c r="D350" s="461"/>
      <c r="E350" s="461"/>
      <c r="F350" s="461"/>
      <c r="G350" s="462"/>
      <c r="H350" s="219"/>
      <c r="I350" s="223" t="str">
        <f>"kgCO2e"&amp;IF($H$7=LISTES!$B$200," / an","")</f>
        <v>kgCO2e / an</v>
      </c>
    </row>
    <row r="351" spans="3:13" hidden="1" outlineLevel="1">
      <c r="C351" s="465" t="s">
        <v>212</v>
      </c>
      <c r="D351" s="466"/>
      <c r="E351" s="466"/>
      <c r="F351" s="466"/>
      <c r="G351" s="467"/>
      <c r="H351" s="220"/>
      <c r="I351" s="224" t="str">
        <f>"kgCO2e"&amp;IF($H$7=LISTES!$B$200," / an","")</f>
        <v>kgCO2e / an</v>
      </c>
    </row>
    <row r="352" spans="3:13" hidden="1" outlineLevel="1">
      <c r="H352" s="221"/>
    </row>
    <row r="353" spans="1:14" hidden="1" outlineLevel="1">
      <c r="C353" s="468" t="s">
        <v>221</v>
      </c>
      <c r="D353" s="469"/>
      <c r="E353" s="469"/>
      <c r="F353" s="469"/>
      <c r="G353" s="469"/>
      <c r="H353" s="218">
        <f>H351-H350</f>
        <v>0</v>
      </c>
      <c r="I353" s="32" t="str">
        <f>"kgCO2e"&amp;IF($H$7=LISTES!$B$200," / an","")</f>
        <v>kgCO2e / an</v>
      </c>
    </row>
    <row r="354" spans="1:14"/>
    <row r="355" spans="1:14" s="51" customFormat="1" ht="33" customHeight="1">
      <c r="B355" s="23" t="s">
        <v>219</v>
      </c>
      <c r="C355" s="305" t="s">
        <v>343</v>
      </c>
      <c r="D355" s="393"/>
      <c r="E355" s="393"/>
      <c r="F355" s="393"/>
      <c r="G355" s="393"/>
      <c r="H355" s="393"/>
      <c r="I355" s="393"/>
      <c r="J355" s="393"/>
      <c r="K355" s="393"/>
      <c r="L355" s="393"/>
      <c r="M355" s="393"/>
    </row>
    <row r="356" spans="1:14" ht="15" thickBot="1"/>
    <row r="357" spans="1:14" s="44" customFormat="1" ht="18.600000000000001" thickBot="1">
      <c r="C357" s="488" t="s">
        <v>169</v>
      </c>
      <c r="D357" s="489"/>
      <c r="E357" s="489"/>
      <c r="F357" s="489"/>
      <c r="G357" s="490"/>
      <c r="H357" s="225">
        <f>ROUND(H48+H89,0)</f>
        <v>-3378</v>
      </c>
      <c r="I357" s="226" t="str">
        <f>"kgCO2e"&amp;IF($H$7=LISTES!$B$200," / an","")</f>
        <v>kgCO2e / an</v>
      </c>
    </row>
    <row r="358" spans="1:14">
      <c r="A358" s="106"/>
      <c r="B358" s="106"/>
      <c r="C358" s="106"/>
      <c r="D358" s="106"/>
      <c r="E358" s="106"/>
      <c r="F358" s="106"/>
      <c r="G358" s="106"/>
      <c r="H358" s="106"/>
      <c r="I358" s="106"/>
      <c r="J358" s="106"/>
      <c r="K358" s="106"/>
      <c r="L358" s="106"/>
      <c r="M358" s="106"/>
      <c r="N358" s="106"/>
    </row>
    <row r="359" spans="1:14" s="51" customFormat="1" ht="33" customHeight="1">
      <c r="B359" s="119" t="s">
        <v>332</v>
      </c>
      <c r="C359" s="493" t="s">
        <v>344</v>
      </c>
      <c r="D359" s="494"/>
      <c r="E359" s="494"/>
      <c r="F359" s="494"/>
      <c r="G359" s="494"/>
      <c r="H359" s="494"/>
      <c r="I359" s="494"/>
      <c r="J359" s="494"/>
      <c r="K359" s="494"/>
      <c r="L359" s="494"/>
      <c r="M359" s="494"/>
    </row>
    <row r="360" spans="1:14" ht="15" thickBot="1"/>
    <row r="361" spans="1:14" ht="20.100000000000001" customHeight="1" thickBot="1">
      <c r="C361" s="486" t="s">
        <v>333</v>
      </c>
      <c r="D361" s="487"/>
      <c r="E361" s="487"/>
      <c r="F361" s="487"/>
      <c r="G361" s="487"/>
      <c r="H361" s="227"/>
      <c r="I361" s="228"/>
    </row>
    <row r="362" spans="1:14"/>
    <row r="363" spans="1:14"/>
    <row r="364" spans="1:14" hidden="1"/>
    <row r="365" spans="1:14" hidden="1"/>
    <row r="366" spans="1:14" hidden="1"/>
    <row r="367" spans="1:14" hidden="1"/>
    <row r="368" spans="1:14"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row r="407"/>
    <row r="408"/>
    <row r="409"/>
    <row r="410"/>
    <row r="411"/>
    <row r="412"/>
    <row r="413"/>
    <row r="414"/>
    <row r="415"/>
  </sheetData>
  <mergeCells count="530">
    <mergeCell ref="C82:G82"/>
    <mergeCell ref="J77:M77"/>
    <mergeCell ref="J78:M78"/>
    <mergeCell ref="J79:M79"/>
    <mergeCell ref="J80:M80"/>
    <mergeCell ref="J81:M81"/>
    <mergeCell ref="J82:M82"/>
    <mergeCell ref="J65:M65"/>
    <mergeCell ref="J66:M66"/>
    <mergeCell ref="C67:F67"/>
    <mergeCell ref="J67:M67"/>
    <mergeCell ref="C77:G77"/>
    <mergeCell ref="C78:G78"/>
    <mergeCell ref="C79:G79"/>
    <mergeCell ref="C80:G80"/>
    <mergeCell ref="C81:G81"/>
    <mergeCell ref="C37:G37"/>
    <mergeCell ref="C38:G38"/>
    <mergeCell ref="C39:G39"/>
    <mergeCell ref="C36:G36"/>
    <mergeCell ref="C40:G40"/>
    <mergeCell ref="J36:M36"/>
    <mergeCell ref="J37:M37"/>
    <mergeCell ref="J38:M38"/>
    <mergeCell ref="J39:M39"/>
    <mergeCell ref="J40:M40"/>
    <mergeCell ref="C58:F58"/>
    <mergeCell ref="J57:M57"/>
    <mergeCell ref="J58:M58"/>
    <mergeCell ref="C63:F63"/>
    <mergeCell ref="C64:F64"/>
    <mergeCell ref="C65:F65"/>
    <mergeCell ref="C66:F66"/>
    <mergeCell ref="J63:M63"/>
    <mergeCell ref="J64:M64"/>
    <mergeCell ref="C337:F337"/>
    <mergeCell ref="J337:M337"/>
    <mergeCell ref="C271:F271"/>
    <mergeCell ref="J271:M271"/>
    <mergeCell ref="C272:F272"/>
    <mergeCell ref="J272:M272"/>
    <mergeCell ref="C273:F273"/>
    <mergeCell ref="J273:M273"/>
    <mergeCell ref="C274:F274"/>
    <mergeCell ref="J274:M274"/>
    <mergeCell ref="C275:F275"/>
    <mergeCell ref="J275:M275"/>
    <mergeCell ref="J315:M315"/>
    <mergeCell ref="C317:G317"/>
    <mergeCell ref="C318:G318"/>
    <mergeCell ref="C320:G320"/>
    <mergeCell ref="C324:F324"/>
    <mergeCell ref="J324:M324"/>
    <mergeCell ref="C325:F325"/>
    <mergeCell ref="J325:M325"/>
    <mergeCell ref="C310:G310"/>
    <mergeCell ref="J310:M310"/>
    <mergeCell ref="C311:G311"/>
    <mergeCell ref="J311:M311"/>
    <mergeCell ref="C338:F338"/>
    <mergeCell ref="J338:M338"/>
    <mergeCell ref="C339:F339"/>
    <mergeCell ref="J339:M339"/>
    <mergeCell ref="C340:F340"/>
    <mergeCell ref="J340:M340"/>
    <mergeCell ref="C341:F341"/>
    <mergeCell ref="J341:M341"/>
    <mergeCell ref="C304:F304"/>
    <mergeCell ref="J304:M304"/>
    <mergeCell ref="C305:F305"/>
    <mergeCell ref="J305:M305"/>
    <mergeCell ref="C306:F306"/>
    <mergeCell ref="J306:M306"/>
    <mergeCell ref="C307:F307"/>
    <mergeCell ref="J307:M307"/>
    <mergeCell ref="C308:F308"/>
    <mergeCell ref="J308:M308"/>
    <mergeCell ref="J322:L322"/>
    <mergeCell ref="C328:F328"/>
    <mergeCell ref="J328:M328"/>
    <mergeCell ref="C329:F329"/>
    <mergeCell ref="J329:M329"/>
    <mergeCell ref="C315:G315"/>
    <mergeCell ref="J106:M106"/>
    <mergeCell ref="C107:F107"/>
    <mergeCell ref="J107:M107"/>
    <mergeCell ref="C30:F30"/>
    <mergeCell ref="J30:M30"/>
    <mergeCell ref="C31:F31"/>
    <mergeCell ref="J31:M31"/>
    <mergeCell ref="C52:F52"/>
    <mergeCell ref="J52:M52"/>
    <mergeCell ref="J96:M96"/>
    <mergeCell ref="C97:F97"/>
    <mergeCell ref="C71:F71"/>
    <mergeCell ref="J71:M71"/>
    <mergeCell ref="C72:F72"/>
    <mergeCell ref="J72:M72"/>
    <mergeCell ref="C87:G87"/>
    <mergeCell ref="C89:G89"/>
    <mergeCell ref="J97:M97"/>
    <mergeCell ref="C84:G84"/>
    <mergeCell ref="J84:M84"/>
    <mergeCell ref="C93:F93"/>
    <mergeCell ref="J93:M93"/>
    <mergeCell ref="C94:F94"/>
    <mergeCell ref="C57:F57"/>
    <mergeCell ref="C7:G7"/>
    <mergeCell ref="H7:I7"/>
    <mergeCell ref="C343:G343"/>
    <mergeCell ref="J343:M343"/>
    <mergeCell ref="C344:G344"/>
    <mergeCell ref="J344:M344"/>
    <mergeCell ref="C345:G345"/>
    <mergeCell ref="J345:M345"/>
    <mergeCell ref="C359:M359"/>
    <mergeCell ref="C331:F331"/>
    <mergeCell ref="J331:M331"/>
    <mergeCell ref="C332:F332"/>
    <mergeCell ref="J332:M332"/>
    <mergeCell ref="C333:F333"/>
    <mergeCell ref="J333:M333"/>
    <mergeCell ref="C334:F334"/>
    <mergeCell ref="J334:M334"/>
    <mergeCell ref="C335:F335"/>
    <mergeCell ref="J335:M335"/>
    <mergeCell ref="C326:F326"/>
    <mergeCell ref="J326:M326"/>
    <mergeCell ref="C327:F327"/>
    <mergeCell ref="J327:M327"/>
    <mergeCell ref="C322:I322"/>
    <mergeCell ref="C361:G361"/>
    <mergeCell ref="C346:G346"/>
    <mergeCell ref="J346:M346"/>
    <mergeCell ref="C347:G347"/>
    <mergeCell ref="J347:M347"/>
    <mergeCell ref="C348:G348"/>
    <mergeCell ref="J348:M348"/>
    <mergeCell ref="C350:G350"/>
    <mergeCell ref="C351:G351"/>
    <mergeCell ref="C353:G353"/>
    <mergeCell ref="C355:M355"/>
    <mergeCell ref="C357:G357"/>
    <mergeCell ref="C312:G312"/>
    <mergeCell ref="J312:M312"/>
    <mergeCell ref="C313:G313"/>
    <mergeCell ref="J313:M313"/>
    <mergeCell ref="C314:G314"/>
    <mergeCell ref="J314:M314"/>
    <mergeCell ref="C298:F298"/>
    <mergeCell ref="J298:M298"/>
    <mergeCell ref="C299:F299"/>
    <mergeCell ref="J299:M299"/>
    <mergeCell ref="C300:F300"/>
    <mergeCell ref="J300:M300"/>
    <mergeCell ref="C301:F301"/>
    <mergeCell ref="J301:M301"/>
    <mergeCell ref="C302:F302"/>
    <mergeCell ref="J302:M302"/>
    <mergeCell ref="C293:F293"/>
    <mergeCell ref="J293:M293"/>
    <mergeCell ref="C294:F294"/>
    <mergeCell ref="J294:M294"/>
    <mergeCell ref="C289:I289"/>
    <mergeCell ref="J289:L289"/>
    <mergeCell ref="C295:F295"/>
    <mergeCell ref="J295:M295"/>
    <mergeCell ref="C296:F296"/>
    <mergeCell ref="J296:M296"/>
    <mergeCell ref="C282:G282"/>
    <mergeCell ref="J282:M282"/>
    <mergeCell ref="C284:G284"/>
    <mergeCell ref="C285:G285"/>
    <mergeCell ref="C287:G287"/>
    <mergeCell ref="C291:F291"/>
    <mergeCell ref="J291:M291"/>
    <mergeCell ref="C292:F292"/>
    <mergeCell ref="J292:M292"/>
    <mergeCell ref="C277:G277"/>
    <mergeCell ref="J277:M277"/>
    <mergeCell ref="C278:G278"/>
    <mergeCell ref="J278:M278"/>
    <mergeCell ref="C279:G279"/>
    <mergeCell ref="J279:M279"/>
    <mergeCell ref="C280:G280"/>
    <mergeCell ref="J280:M280"/>
    <mergeCell ref="C281:G281"/>
    <mergeCell ref="J281:M281"/>
    <mergeCell ref="C265:F265"/>
    <mergeCell ref="J265:M265"/>
    <mergeCell ref="C266:F266"/>
    <mergeCell ref="J266:M266"/>
    <mergeCell ref="C267:F267"/>
    <mergeCell ref="J267:M267"/>
    <mergeCell ref="C268:F268"/>
    <mergeCell ref="J268:M268"/>
    <mergeCell ref="C269:F269"/>
    <mergeCell ref="J269:M269"/>
    <mergeCell ref="C259:F259"/>
    <mergeCell ref="J259:M259"/>
    <mergeCell ref="C260:F260"/>
    <mergeCell ref="J260:M260"/>
    <mergeCell ref="C261:F261"/>
    <mergeCell ref="J261:M261"/>
    <mergeCell ref="C262:F262"/>
    <mergeCell ref="J262:M262"/>
    <mergeCell ref="C263:F263"/>
    <mergeCell ref="J263:M263"/>
    <mergeCell ref="C248:G248"/>
    <mergeCell ref="J248:M248"/>
    <mergeCell ref="C249:G249"/>
    <mergeCell ref="J249:M249"/>
    <mergeCell ref="C251:G251"/>
    <mergeCell ref="C252:G252"/>
    <mergeCell ref="C254:G254"/>
    <mergeCell ref="C258:F258"/>
    <mergeCell ref="J258:M258"/>
    <mergeCell ref="C236:F236"/>
    <mergeCell ref="J236:M236"/>
    <mergeCell ref="C244:G244"/>
    <mergeCell ref="J244:M244"/>
    <mergeCell ref="C245:G245"/>
    <mergeCell ref="J245:M245"/>
    <mergeCell ref="C246:G246"/>
    <mergeCell ref="J246:M246"/>
    <mergeCell ref="C247:G247"/>
    <mergeCell ref="J247:M247"/>
    <mergeCell ref="C238:F238"/>
    <mergeCell ref="J238:M238"/>
    <mergeCell ref="C239:F239"/>
    <mergeCell ref="J239:M239"/>
    <mergeCell ref="C240:F240"/>
    <mergeCell ref="J240:M240"/>
    <mergeCell ref="C241:F241"/>
    <mergeCell ref="J241:M241"/>
    <mergeCell ref="C242:F242"/>
    <mergeCell ref="J242:M242"/>
    <mergeCell ref="C230:F230"/>
    <mergeCell ref="J230:M230"/>
    <mergeCell ref="C232:F232"/>
    <mergeCell ref="J232:M232"/>
    <mergeCell ref="C233:F233"/>
    <mergeCell ref="J233:M233"/>
    <mergeCell ref="C234:F234"/>
    <mergeCell ref="J234:M234"/>
    <mergeCell ref="C235:F235"/>
    <mergeCell ref="J235:M235"/>
    <mergeCell ref="C225:F225"/>
    <mergeCell ref="J225:M225"/>
    <mergeCell ref="C226:F226"/>
    <mergeCell ref="J226:M226"/>
    <mergeCell ref="C227:F227"/>
    <mergeCell ref="J227:M227"/>
    <mergeCell ref="C228:F228"/>
    <mergeCell ref="J228:M228"/>
    <mergeCell ref="C229:F229"/>
    <mergeCell ref="J229:M229"/>
    <mergeCell ref="C214:G214"/>
    <mergeCell ref="J214:M214"/>
    <mergeCell ref="C215:G215"/>
    <mergeCell ref="J215:M215"/>
    <mergeCell ref="C216:G216"/>
    <mergeCell ref="J216:M216"/>
    <mergeCell ref="C218:G218"/>
    <mergeCell ref="C219:G219"/>
    <mergeCell ref="C221:G221"/>
    <mergeCell ref="C202:F202"/>
    <mergeCell ref="J202:M202"/>
    <mergeCell ref="C203:F203"/>
    <mergeCell ref="J203:M203"/>
    <mergeCell ref="C211:G211"/>
    <mergeCell ref="J211:M211"/>
    <mergeCell ref="C212:G212"/>
    <mergeCell ref="J212:M212"/>
    <mergeCell ref="C213:G213"/>
    <mergeCell ref="J213:M213"/>
    <mergeCell ref="C205:F205"/>
    <mergeCell ref="J205:M205"/>
    <mergeCell ref="C206:F206"/>
    <mergeCell ref="J206:M206"/>
    <mergeCell ref="C207:F207"/>
    <mergeCell ref="J207:M207"/>
    <mergeCell ref="C208:F208"/>
    <mergeCell ref="J208:M208"/>
    <mergeCell ref="C209:F209"/>
    <mergeCell ref="J209:M209"/>
    <mergeCell ref="C196:F196"/>
    <mergeCell ref="J196:M196"/>
    <mergeCell ref="C197:F197"/>
    <mergeCell ref="J197:M197"/>
    <mergeCell ref="C199:F199"/>
    <mergeCell ref="J199:M199"/>
    <mergeCell ref="C200:F200"/>
    <mergeCell ref="J200:M200"/>
    <mergeCell ref="C201:F201"/>
    <mergeCell ref="J201:M201"/>
    <mergeCell ref="C186:G186"/>
    <mergeCell ref="C188:G188"/>
    <mergeCell ref="C192:F192"/>
    <mergeCell ref="J192:M192"/>
    <mergeCell ref="C193:F193"/>
    <mergeCell ref="J193:M193"/>
    <mergeCell ref="C194:F194"/>
    <mergeCell ref="J194:M194"/>
    <mergeCell ref="C195:F195"/>
    <mergeCell ref="J195:M195"/>
    <mergeCell ref="C190:I190"/>
    <mergeCell ref="J190:L190"/>
    <mergeCell ref="C180:G180"/>
    <mergeCell ref="J180:M180"/>
    <mergeCell ref="C181:G181"/>
    <mergeCell ref="J181:M181"/>
    <mergeCell ref="C182:G182"/>
    <mergeCell ref="J182:M182"/>
    <mergeCell ref="C183:G183"/>
    <mergeCell ref="J183:M183"/>
    <mergeCell ref="C185:G185"/>
    <mergeCell ref="C168:F168"/>
    <mergeCell ref="J168:M168"/>
    <mergeCell ref="C169:F169"/>
    <mergeCell ref="J169:M169"/>
    <mergeCell ref="C170:F170"/>
    <mergeCell ref="J170:M170"/>
    <mergeCell ref="C178:G178"/>
    <mergeCell ref="J178:M178"/>
    <mergeCell ref="C179:G179"/>
    <mergeCell ref="J179:M179"/>
    <mergeCell ref="C172:F172"/>
    <mergeCell ref="J172:M172"/>
    <mergeCell ref="C173:F173"/>
    <mergeCell ref="J173:M173"/>
    <mergeCell ref="C174:F174"/>
    <mergeCell ref="J174:M174"/>
    <mergeCell ref="C175:F175"/>
    <mergeCell ref="J175:M175"/>
    <mergeCell ref="C176:F176"/>
    <mergeCell ref="J176:M176"/>
    <mergeCell ref="C162:F162"/>
    <mergeCell ref="J162:M162"/>
    <mergeCell ref="C163:F163"/>
    <mergeCell ref="J163:M163"/>
    <mergeCell ref="C164:F164"/>
    <mergeCell ref="J164:M164"/>
    <mergeCell ref="C166:F166"/>
    <mergeCell ref="J166:M166"/>
    <mergeCell ref="C167:F167"/>
    <mergeCell ref="J167:M167"/>
    <mergeCell ref="C152:G152"/>
    <mergeCell ref="C153:G153"/>
    <mergeCell ref="C155:G155"/>
    <mergeCell ref="C159:F159"/>
    <mergeCell ref="J159:M159"/>
    <mergeCell ref="C160:F160"/>
    <mergeCell ref="J160:M160"/>
    <mergeCell ref="C161:F161"/>
    <mergeCell ref="J161:M161"/>
    <mergeCell ref="C157:I157"/>
    <mergeCell ref="J157:L157"/>
    <mergeCell ref="C146:G146"/>
    <mergeCell ref="J146:M146"/>
    <mergeCell ref="C147:G147"/>
    <mergeCell ref="J147:M147"/>
    <mergeCell ref="C148:G148"/>
    <mergeCell ref="J148:M148"/>
    <mergeCell ref="C149:G149"/>
    <mergeCell ref="J149:M149"/>
    <mergeCell ref="C150:G150"/>
    <mergeCell ref="J150:M150"/>
    <mergeCell ref="C137:F137"/>
    <mergeCell ref="J137:M137"/>
    <mergeCell ref="C145:G145"/>
    <mergeCell ref="J145:M145"/>
    <mergeCell ref="C139:F139"/>
    <mergeCell ref="J139:M139"/>
    <mergeCell ref="C140:F140"/>
    <mergeCell ref="J140:M140"/>
    <mergeCell ref="C141:F141"/>
    <mergeCell ref="J141:M141"/>
    <mergeCell ref="C142:F142"/>
    <mergeCell ref="J142:M142"/>
    <mergeCell ref="C143:F143"/>
    <mergeCell ref="J143:M143"/>
    <mergeCell ref="C131:F131"/>
    <mergeCell ref="J131:M131"/>
    <mergeCell ref="C133:F133"/>
    <mergeCell ref="J133:M133"/>
    <mergeCell ref="C134:F134"/>
    <mergeCell ref="J134:M134"/>
    <mergeCell ref="C135:F135"/>
    <mergeCell ref="J135:M135"/>
    <mergeCell ref="C136:F136"/>
    <mergeCell ref="J136:M136"/>
    <mergeCell ref="C19:F19"/>
    <mergeCell ref="C117:G117"/>
    <mergeCell ref="J117:M117"/>
    <mergeCell ref="C128:F128"/>
    <mergeCell ref="J128:M128"/>
    <mergeCell ref="C129:F129"/>
    <mergeCell ref="J129:M129"/>
    <mergeCell ref="C130:F130"/>
    <mergeCell ref="J130:M130"/>
    <mergeCell ref="J109:M109"/>
    <mergeCell ref="C110:F110"/>
    <mergeCell ref="J110:M110"/>
    <mergeCell ref="C126:F126"/>
    <mergeCell ref="J126:M126"/>
    <mergeCell ref="C127:F127"/>
    <mergeCell ref="J127:M127"/>
    <mergeCell ref="C122:G122"/>
    <mergeCell ref="C114:G114"/>
    <mergeCell ref="J114:M114"/>
    <mergeCell ref="C120:G120"/>
    <mergeCell ref="C119:G119"/>
    <mergeCell ref="C116:G116"/>
    <mergeCell ref="J116:M116"/>
    <mergeCell ref="C106:F106"/>
    <mergeCell ref="J28:M28"/>
    <mergeCell ref="J34:M34"/>
    <mergeCell ref="J35:M35"/>
    <mergeCell ref="C20:F20"/>
    <mergeCell ref="C21:F21"/>
    <mergeCell ref="C22:F22"/>
    <mergeCell ref="C27:F27"/>
    <mergeCell ref="J21:M21"/>
    <mergeCell ref="J22:M22"/>
    <mergeCell ref="J27:M27"/>
    <mergeCell ref="C23:F23"/>
    <mergeCell ref="C24:F24"/>
    <mergeCell ref="C25:F25"/>
    <mergeCell ref="C26:F26"/>
    <mergeCell ref="J23:M23"/>
    <mergeCell ref="J24:M24"/>
    <mergeCell ref="J25:M25"/>
    <mergeCell ref="J26:M26"/>
    <mergeCell ref="J95:M95"/>
    <mergeCell ref="F2:I2"/>
    <mergeCell ref="F1:I1"/>
    <mergeCell ref="C5:M5"/>
    <mergeCell ref="J42:M42"/>
    <mergeCell ref="J43:M43"/>
    <mergeCell ref="C12:F12"/>
    <mergeCell ref="C13:F13"/>
    <mergeCell ref="C14:F14"/>
    <mergeCell ref="C42:G42"/>
    <mergeCell ref="C43:G43"/>
    <mergeCell ref="C16:F16"/>
    <mergeCell ref="J16:M16"/>
    <mergeCell ref="J41:M41"/>
    <mergeCell ref="J20:M20"/>
    <mergeCell ref="J33:M33"/>
    <mergeCell ref="C33:G33"/>
    <mergeCell ref="C41:G41"/>
    <mergeCell ref="J15:M15"/>
    <mergeCell ref="C9:I9"/>
    <mergeCell ref="C18:F18"/>
    <mergeCell ref="J18:M18"/>
    <mergeCell ref="J19:M19"/>
    <mergeCell ref="C28:F28"/>
    <mergeCell ref="J9:L9"/>
    <mergeCell ref="C10:M10"/>
    <mergeCell ref="C15:F15"/>
    <mergeCell ref="C34:G34"/>
    <mergeCell ref="C35:G35"/>
    <mergeCell ref="C113:G113"/>
    <mergeCell ref="J113:M113"/>
    <mergeCell ref="J112:M112"/>
    <mergeCell ref="J60:M60"/>
    <mergeCell ref="C61:F61"/>
    <mergeCell ref="J61:M61"/>
    <mergeCell ref="C62:F62"/>
    <mergeCell ref="J62:M62"/>
    <mergeCell ref="J83:M83"/>
    <mergeCell ref="C68:F68"/>
    <mergeCell ref="J68:M68"/>
    <mergeCell ref="C69:F69"/>
    <mergeCell ref="J69:M69"/>
    <mergeCell ref="C74:G74"/>
    <mergeCell ref="C50:I50"/>
    <mergeCell ref="J50:L50"/>
    <mergeCell ref="C91:I91"/>
    <mergeCell ref="J91:L91"/>
    <mergeCell ref="J55:M55"/>
    <mergeCell ref="C223:I223"/>
    <mergeCell ref="J223:L223"/>
    <mergeCell ref="C256:I256"/>
    <mergeCell ref="J256:L256"/>
    <mergeCell ref="C60:F60"/>
    <mergeCell ref="C101:F101"/>
    <mergeCell ref="J101:M101"/>
    <mergeCell ref="C102:F102"/>
    <mergeCell ref="C75:G75"/>
    <mergeCell ref="J75:M75"/>
    <mergeCell ref="C76:G76"/>
    <mergeCell ref="J76:M76"/>
    <mergeCell ref="C98:F98"/>
    <mergeCell ref="J98:M98"/>
    <mergeCell ref="C100:F100"/>
    <mergeCell ref="C86:G86"/>
    <mergeCell ref="C96:F96"/>
    <mergeCell ref="C124:I124"/>
    <mergeCell ref="J124:L124"/>
    <mergeCell ref="C115:G115"/>
    <mergeCell ref="J115:M115"/>
    <mergeCell ref="C108:F108"/>
    <mergeCell ref="J94:M94"/>
    <mergeCell ref="C95:F95"/>
    <mergeCell ref="J12:M12"/>
    <mergeCell ref="J13:M13"/>
    <mergeCell ref="J14:M14"/>
    <mergeCell ref="J74:M74"/>
    <mergeCell ref="C112:G112"/>
    <mergeCell ref="J102:M102"/>
    <mergeCell ref="C103:F103"/>
    <mergeCell ref="J103:M103"/>
    <mergeCell ref="C104:F104"/>
    <mergeCell ref="J104:M104"/>
    <mergeCell ref="J100:M100"/>
    <mergeCell ref="C45:G45"/>
    <mergeCell ref="C83:G83"/>
    <mergeCell ref="C46:G46"/>
    <mergeCell ref="C56:F56"/>
    <mergeCell ref="J56:M56"/>
    <mergeCell ref="C48:G48"/>
    <mergeCell ref="C53:F53"/>
    <mergeCell ref="J53:M53"/>
    <mergeCell ref="C54:F54"/>
    <mergeCell ref="J54:M54"/>
    <mergeCell ref="C55:F55"/>
    <mergeCell ref="J108:M108"/>
    <mergeCell ref="C109:F109"/>
  </mergeCells>
  <dataValidations count="4">
    <dataValidation type="list" allowBlank="1" showInputMessage="1" sqref="C266:F269 C332:F335 C200:F203 C167:F170 C134:F137 C101:F104 C233:F236 C299:F302">
      <formula1>$C$91:$C$98</formula1>
    </dataValidation>
    <dataValidation type="list" allowBlank="1" showInputMessage="1" sqref="C292:F296 C325:F329 C259:F263 C226:F230 C193:F197 C160:F164 C127:F131 C94:F98">
      <formula1>$C$72:$C$86</formula1>
    </dataValidation>
    <dataValidation type="list" allowBlank="1" showInputMessage="1" showErrorMessage="1" sqref="C305:F308 C338:F341 C272:F275 C239:F242 C206:F209 C173:F176 C140:F143 C107:F110">
      <formula1>$C$103:$C$110</formula1>
    </dataValidation>
    <dataValidation type="list" allowBlank="1" showInputMessage="1" sqref="C61:F69">
      <formula1>$C$80:$C$92</formula1>
    </dataValidation>
  </dataValidations>
  <hyperlinks>
    <hyperlink ref="C1" location="NOTICE!A1" display="NOTICE"/>
    <hyperlink ref="M1" location="SYNTHESE!A1" display="SYNTHESE"/>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x14:formula1>
            <xm:f>LISTES!$B$200:$B$202</xm:f>
          </x14:formula1>
          <xm:sqref>H7</xm:sqref>
        </x14:dataValidation>
        <x14:dataValidation type="list" allowBlank="1" showInputMessage="1">
          <x14:formula1>
            <xm:f>'7'!$C$88:$C$100</xm:f>
          </x14:formula1>
          <xm:sqref>C19:F28</xm:sqref>
        </x14:dataValidation>
        <x14:dataValidation type="list" allowBlank="1" showInputMessage="1">
          <x14:formula1>
            <xm:f>'7'!$C$59:$C$83</xm:f>
          </x14:formula1>
          <xm:sqref>C13:F16 C53:F58</xm:sqref>
        </x14:dataValidation>
        <x14:dataValidation type="list" allowBlank="1" showInputMessage="1" showErrorMessage="1">
          <x14:formula1>
            <xm:f>'7'!$C$105:$C$105</xm:f>
          </x14:formula1>
          <xm:sqref>C31:F31</xm:sqref>
        </x14:dataValidation>
        <x14:dataValidation type="list" allowBlank="1" showInputMessage="1" showErrorMessage="1">
          <x14:formula1>
            <xm:f>'7'!$C$105:$C$105</xm:f>
          </x14:formula1>
          <xm:sqref>C72:F72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vt:i4>
      </vt:variant>
    </vt:vector>
  </HeadingPairs>
  <TitlesOfParts>
    <vt:vector size="15" baseType="lpstr">
      <vt:lpstr>NOTICE</vt:lpstr>
      <vt:lpstr>1</vt:lpstr>
      <vt:lpstr>2</vt:lpstr>
      <vt:lpstr>3</vt:lpstr>
      <vt:lpstr>4</vt:lpstr>
      <vt:lpstr>5</vt:lpstr>
      <vt:lpstr>6</vt:lpstr>
      <vt:lpstr>7</vt:lpstr>
      <vt:lpstr>8</vt:lpstr>
      <vt:lpstr>ARBRE</vt:lpstr>
      <vt:lpstr>SYNTHESE</vt:lpstr>
      <vt:lpstr>LISTES</vt:lpstr>
      <vt:lpstr>_3.1</vt:lpstr>
      <vt:lpstr>ExempleArbre</vt:lpstr>
      <vt:lpstr>SYNTHESE!Zone_d_impression</vt:lpstr>
    </vt:vector>
  </TitlesOfParts>
  <Company>ECO2 Initiative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Rémi Escola</dc:creator>
  <cp:lastModifiedBy>MARTINEZ Nathalie</cp:lastModifiedBy>
  <cp:lastPrinted>2016-08-29T14:10:36Z</cp:lastPrinted>
  <dcterms:created xsi:type="dcterms:W3CDTF">2013-12-16T10:22:26Z</dcterms:created>
  <dcterms:modified xsi:type="dcterms:W3CDTF">2018-11-26T09:48:37Z</dcterms:modified>
</cp:coreProperties>
</file>